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checkCompatibility="1" defaultThemeVersion="124226"/>
  <bookViews>
    <workbookView xWindow="5960" yWindow="-20" windowWidth="6000" windowHeight="6990"/>
  </bookViews>
  <sheets>
    <sheet name="Položkový rozpočet" sheetId="8" r:id="rId1"/>
    <sheet name="Rekapitulace" sheetId="9" r:id="rId2"/>
    <sheet name="Krycí list" sheetId="10" r:id="rId3"/>
  </sheets>
  <definedNames>
    <definedName name="CenaK">'Krycí list'!$C$18</definedName>
    <definedName name="Datum">Rekapitulace!$D$1</definedName>
    <definedName name="NazevObjektu">'Položkový rozpočet'!$D$2</definedName>
    <definedName name="NazevObjektuR">Rekapitulace!$B$5</definedName>
    <definedName name="NazevStavby">'Položkový rozpočet'!$D$1</definedName>
    <definedName name="NazevStavbyR">Rekapitulace!$B$4</definedName>
    <definedName name="_xlnm.Print_Titles" localSheetId="0">'Položkový rozpočet'!$1:$5</definedName>
    <definedName name="PolBegin">'Položkový rozpočet'!$A$5</definedName>
    <definedName name="PolBeginR">Rekapitulace!$A$9</definedName>
    <definedName name="StrediskoK">'Krycí list'!$C$12</definedName>
    <definedName name="ZpracovalK">'Krycí list'!$F$31</definedName>
  </definedNames>
  <calcPr calcId="124519" fullCalcOnLoad="1"/>
</workbook>
</file>

<file path=xl/calcChain.xml><?xml version="1.0" encoding="utf-8"?>
<calcChain xmlns="http://schemas.openxmlformats.org/spreadsheetml/2006/main">
  <c r="C22" i="10"/>
  <c r="D25" i="9"/>
  <c r="I332" i="8"/>
  <c r="D19" i="9"/>
  <c r="I326" i="8"/>
  <c r="H324"/>
  <c r="H326" s="1"/>
  <c r="C19" i="9" s="1"/>
  <c r="A19"/>
  <c r="B19"/>
  <c r="D18"/>
  <c r="I320" i="8"/>
  <c r="H319"/>
  <c r="H316"/>
  <c r="H314"/>
  <c r="H320" s="1"/>
  <c r="C18" i="9" s="1"/>
  <c r="A18"/>
  <c r="B18"/>
  <c r="D17"/>
  <c r="I310" i="8"/>
  <c r="H309"/>
  <c r="H307"/>
  <c r="H303"/>
  <c r="H300"/>
  <c r="H296"/>
  <c r="H293"/>
  <c r="A17" i="9"/>
  <c r="B17"/>
  <c r="D16"/>
  <c r="I289" i="8"/>
  <c r="H288"/>
  <c r="H285"/>
  <c r="H282"/>
  <c r="H279"/>
  <c r="H276"/>
  <c r="A16" i="9"/>
  <c r="B16"/>
  <c r="D15"/>
  <c r="I272" i="8"/>
  <c r="C15" i="9"/>
  <c r="H272" i="8"/>
  <c r="H270"/>
  <c r="A15" i="9"/>
  <c r="B15"/>
  <c r="D14"/>
  <c r="I266" i="8"/>
  <c r="C14" i="9"/>
  <c r="H266" i="8"/>
  <c r="H265"/>
  <c r="H262"/>
  <c r="A14" i="9"/>
  <c r="B14"/>
  <c r="D13"/>
  <c r="I258" i="8"/>
  <c r="H257"/>
  <c r="H258" s="1"/>
  <c r="C13" i="9" s="1"/>
  <c r="A13"/>
  <c r="B13"/>
  <c r="D12"/>
  <c r="I253" i="8"/>
  <c r="H251"/>
  <c r="H249"/>
  <c r="H247"/>
  <c r="H245"/>
  <c r="H242"/>
  <c r="H239"/>
  <c r="H236"/>
  <c r="H232"/>
  <c r="H229"/>
  <c r="H226"/>
  <c r="H222"/>
  <c r="H219"/>
  <c r="H216"/>
  <c r="H213"/>
  <c r="H210"/>
  <c r="H205"/>
  <c r="H202"/>
  <c r="H200"/>
  <c r="H198"/>
  <c r="H196"/>
  <c r="H194"/>
  <c r="H192"/>
  <c r="H190"/>
  <c r="H188"/>
  <c r="H186"/>
  <c r="H184"/>
  <c r="H182"/>
  <c r="H180"/>
  <c r="H178"/>
  <c r="H176"/>
  <c r="H174"/>
  <c r="H171"/>
  <c r="H168"/>
  <c r="H164"/>
  <c r="H161"/>
  <c r="H159"/>
  <c r="H157"/>
  <c r="H154"/>
  <c r="H150"/>
  <c r="H148"/>
  <c r="H146"/>
  <c r="H144"/>
  <c r="H140"/>
  <c r="H137"/>
  <c r="H131"/>
  <c r="H129"/>
  <c r="H127"/>
  <c r="A12" i="9"/>
  <c r="B12"/>
  <c r="D11"/>
  <c r="I123" i="8"/>
  <c r="H121"/>
  <c r="H118"/>
  <c r="H116"/>
  <c r="H114"/>
  <c r="H111"/>
  <c r="H108"/>
  <c r="A11" i="9"/>
  <c r="B11"/>
  <c r="D10"/>
  <c r="I104" i="8"/>
  <c r="H96"/>
  <c r="H93"/>
  <c r="H85"/>
  <c r="A10" i="9"/>
  <c r="B10"/>
  <c r="D9"/>
  <c r="I81" i="8"/>
  <c r="H79"/>
  <c r="H75"/>
  <c r="H72"/>
  <c r="H69"/>
  <c r="H67"/>
  <c r="H64"/>
  <c r="H46"/>
  <c r="H43"/>
  <c r="H41"/>
  <c r="H38"/>
  <c r="H36"/>
  <c r="H30"/>
  <c r="H28"/>
  <c r="H15"/>
  <c r="H12"/>
  <c r="H10"/>
  <c r="H8"/>
  <c r="A9" i="9"/>
  <c r="B9"/>
  <c r="B5"/>
  <c r="B4"/>
  <c r="A5" i="10"/>
  <c r="C10"/>
  <c r="C11"/>
  <c r="H310" i="8" l="1"/>
  <c r="C17" i="9" s="1"/>
  <c r="H289" i="8"/>
  <c r="C16" i="9" s="1"/>
  <c r="H253" i="8"/>
  <c r="C12" i="9" s="1"/>
  <c r="H123" i="8"/>
  <c r="C11" i="9" s="1"/>
  <c r="H104" i="8"/>
  <c r="C10" i="9" s="1"/>
  <c r="H81" i="8"/>
  <c r="C9" i="9" s="1"/>
  <c r="H329" i="8"/>
  <c r="F329" s="1"/>
  <c r="F330" s="1"/>
  <c r="F332" s="1"/>
  <c r="H330" l="1"/>
  <c r="H332" s="1"/>
  <c r="C23" i="9"/>
  <c r="C22"/>
  <c r="C21" i="10"/>
  <c r="C19"/>
  <c r="C18" l="1"/>
  <c r="C25" i="9"/>
</calcChain>
</file>

<file path=xl/sharedStrings.xml><?xml version="1.0" encoding="utf-8"?>
<sst xmlns="http://schemas.openxmlformats.org/spreadsheetml/2006/main" count="662" uniqueCount="343">
  <si>
    <t>Stavba  :</t>
  </si>
  <si>
    <t>Objekt   :</t>
  </si>
  <si>
    <t>Poř.</t>
  </si>
  <si>
    <t>Číslo položky</t>
  </si>
  <si>
    <t>Název položky</t>
  </si>
  <si>
    <t>m.j.</t>
  </si>
  <si>
    <t>Výměra</t>
  </si>
  <si>
    <t>Cena/mj</t>
  </si>
  <si>
    <t>Cena celkem</t>
  </si>
  <si>
    <t xml:space="preserve">                                          R E K A P I T U L A C E</t>
  </si>
  <si>
    <t>Stavba :</t>
  </si>
  <si>
    <t>Objekt :</t>
  </si>
  <si>
    <t>Číslo</t>
  </si>
  <si>
    <t>Název stavebního oddílu</t>
  </si>
  <si>
    <t>Nabídková cena</t>
  </si>
  <si>
    <t xml:space="preserve">                    NABÍDKOVÉHO ROZPOČTU VČ. VÝKAZU VÝMĚR</t>
  </si>
  <si>
    <t>Hmotnost</t>
  </si>
  <si>
    <t>NORMEX MANAGER</t>
  </si>
  <si>
    <t>(C) NORMEX Praha</t>
  </si>
  <si>
    <t>Rozpočet a NZ</t>
  </si>
  <si>
    <t>software &amp; normy</t>
  </si>
  <si>
    <t>Stavba:</t>
  </si>
  <si>
    <t>Objekt:</t>
  </si>
  <si>
    <t>Středisko:</t>
  </si>
  <si>
    <t>Cena včetně DPH :</t>
  </si>
  <si>
    <t>Kč</t>
  </si>
  <si>
    <t>Cena bez DPH:</t>
  </si>
  <si>
    <t>Hmotnost :</t>
  </si>
  <si>
    <t>T</t>
  </si>
  <si>
    <t>Zpracoval:</t>
  </si>
  <si>
    <t>Dne:</t>
  </si>
  <si>
    <t xml:space="preserve"> </t>
  </si>
  <si>
    <t xml:space="preserve">                                                  </t>
  </si>
  <si>
    <t xml:space="preserve">ZEMNI PRACE STAVEBNI                              </t>
  </si>
  <si>
    <t xml:space="preserve">C11900-1401   </t>
  </si>
  <si>
    <t xml:space="preserve">Dočas zajišt potr ocel DN 200mm  *                </t>
  </si>
  <si>
    <t xml:space="preserve">m   </t>
  </si>
  <si>
    <t xml:space="preserve">C11900-1421   </t>
  </si>
  <si>
    <t xml:space="preserve">Dočas zajišť kabelu 3 kabely *                    </t>
  </si>
  <si>
    <t xml:space="preserve">C12000-1101   </t>
  </si>
  <si>
    <t xml:space="preserve">Příplatek ztížení vykopávky  *                    </t>
  </si>
  <si>
    <t xml:space="preserve">m3  </t>
  </si>
  <si>
    <t xml:space="preserve">              </t>
  </si>
  <si>
    <t>+</t>
  </si>
  <si>
    <t xml:space="preserve">1*1.2*1.7+1*1.5*1*3                               </t>
  </si>
  <si>
    <t xml:space="preserve">C13220-1202   </t>
  </si>
  <si>
    <t xml:space="preserve">Hlb rýh 2000mm hor 3 1000m3 *                     </t>
  </si>
  <si>
    <t>*</t>
  </si>
  <si>
    <t xml:space="preserve">kanalizace                                        </t>
  </si>
  <si>
    <t>(1.44*6.32+1.315*7.37+1.37*7.56+1.425*1.44+1.415*3</t>
  </si>
  <si>
    <t xml:space="preserve">.24+1.45*1.34)*1                                  </t>
  </si>
  <si>
    <t>(1.87*8.46+2.46*3.5+1.8*17.12+1.515*4.49+1.52*6.44</t>
  </si>
  <si>
    <t xml:space="preserve">+1.485*35.82+1.025*7.91)*1                        </t>
  </si>
  <si>
    <t xml:space="preserve">rozšíření pro nádrž                               </t>
  </si>
  <si>
    <t xml:space="preserve">2.7*3.7*2.095+3.7*3.7*2.245                       </t>
  </si>
  <si>
    <t xml:space="preserve">výtlak vody                                       </t>
  </si>
  <si>
    <t xml:space="preserve">1.235*18.19*0.8                                   </t>
  </si>
  <si>
    <t xml:space="preserve">rozšíření pro šachtu                              </t>
  </si>
  <si>
    <t xml:space="preserve">0.7*1.5*1.26+1.5*1.5*0.5                          </t>
  </si>
  <si>
    <t xml:space="preserve">C13220-1209   </t>
  </si>
  <si>
    <t xml:space="preserve">Přípl za lepivost rýh v horn.3    *               </t>
  </si>
  <si>
    <t xml:space="preserve">C15110-1101   </t>
  </si>
  <si>
    <t xml:space="preserve">Pažení příložné hl.do 2m rýhy   *                 </t>
  </si>
  <si>
    <t xml:space="preserve">m2  </t>
  </si>
  <si>
    <t>(1.44*6.32+1.425*1.44+1.415*3.24+1.45*1.34+1.87*8.</t>
  </si>
  <si>
    <t>46+2.46*3.5+1.8*17.12+1.515*4.49+1.52*6.44+1.485*3</t>
  </si>
  <si>
    <t xml:space="preserve">5.82)*2+2.7*2*2                                   </t>
  </si>
  <si>
    <t xml:space="preserve">C15110-1111   </t>
  </si>
  <si>
    <t xml:space="preserve">Odstranění pažení rýh hl. 2m příl.*               </t>
  </si>
  <si>
    <t xml:space="preserve">C15110-1201   </t>
  </si>
  <si>
    <t xml:space="preserve">Paž.stěn výkopu hl.do4m příl.   *                 </t>
  </si>
  <si>
    <t xml:space="preserve">3.7*4*2.245                                       </t>
  </si>
  <si>
    <t xml:space="preserve">C15110-1211   </t>
  </si>
  <si>
    <t xml:space="preserve">Odpaž.stěn příl.do 4m    *                        </t>
  </si>
  <si>
    <t xml:space="preserve">C16110-1101   </t>
  </si>
  <si>
    <t xml:space="preserve">Svislé přemíst výkopku horn4 2.5m *               </t>
  </si>
  <si>
    <t xml:space="preserve">242.95*0.5                                        </t>
  </si>
  <si>
    <t xml:space="preserve">C16270-1105   </t>
  </si>
  <si>
    <t xml:space="preserve">Vodorovné přem.výkopku do 10000m1-4*              </t>
  </si>
  <si>
    <t xml:space="preserve">lože kanalizace                                   </t>
  </si>
  <si>
    <t xml:space="preserve">(8+7+96.5)*1*0.1                                  </t>
  </si>
  <si>
    <t xml:space="preserve">obsyp kanalizace                                  </t>
  </si>
  <si>
    <t xml:space="preserve">8*1*0.4+7*1*0.425+96.5*1*0.45                     </t>
  </si>
  <si>
    <t xml:space="preserve">lože výtlak vody                                  </t>
  </si>
  <si>
    <t xml:space="preserve">18.2*0.8*0.1                                      </t>
  </si>
  <si>
    <t xml:space="preserve">obsyp výtlak vody                                 </t>
  </si>
  <si>
    <t xml:space="preserve">18.2*0.8*0.33                                     </t>
  </si>
  <si>
    <t xml:space="preserve">nádrž na dešťovou vodu                            </t>
  </si>
  <si>
    <t>3.14*1.625*1.625*0.3+3.14*1.525*1.525*2.55+3.14*0.</t>
  </si>
  <si>
    <t xml:space="preserve">62*0.62*1.2+3.14*0.42*0.42*0.3                    </t>
  </si>
  <si>
    <t xml:space="preserve">kanalizační šachty                                </t>
  </si>
  <si>
    <t>3.14*0.212*0.212*(2.07+1.36+1.4)+3.14*0.157*0.157*</t>
  </si>
  <si>
    <t xml:space="preserve">1.37                                              </t>
  </si>
  <si>
    <t xml:space="preserve">vodovodní šachta                                  </t>
  </si>
  <si>
    <t xml:space="preserve">3.14*0.62*0.62*1.75                               </t>
  </si>
  <si>
    <t>C16270-1109/00</t>
  </si>
  <si>
    <t xml:space="preserve">Příplatek zkd 1000m tř.1-4                        </t>
  </si>
  <si>
    <t xml:space="preserve">92.634*23                                         </t>
  </si>
  <si>
    <t xml:space="preserve">C17120-1201   </t>
  </si>
  <si>
    <t xml:space="preserve">Uložení sypaniny na skládku   *                   </t>
  </si>
  <si>
    <t xml:space="preserve">90000007      </t>
  </si>
  <si>
    <t xml:space="preserve">Poplatek za skládku - zemina                      </t>
  </si>
  <si>
    <t xml:space="preserve">t   </t>
  </si>
  <si>
    <t xml:space="preserve">92.634*2                                          </t>
  </si>
  <si>
    <t xml:space="preserve">C17410-1101   </t>
  </si>
  <si>
    <t xml:space="preserve">Zásyp zhutnění jam   *                            </t>
  </si>
  <si>
    <t xml:space="preserve">242.95-92.634                                     </t>
  </si>
  <si>
    <t xml:space="preserve">C17510-1101   </t>
  </si>
  <si>
    <t xml:space="preserve">Obsyp potr bez prohoz sypaniny *                  </t>
  </si>
  <si>
    <t>49.6+4.805-96.5*3.14*0.08*0.08-7*3.14*0.065*0.065-</t>
  </si>
  <si>
    <t xml:space="preserve">8*3.14*0.06*0.06-18.2*3.14*0.015*0.015            </t>
  </si>
  <si>
    <t xml:space="preserve">58331183      </t>
  </si>
  <si>
    <t xml:space="preserve">Kamenivo těž.drobné fr.0-4 Z                      </t>
  </si>
  <si>
    <t xml:space="preserve">52.27*1.1*1.02                                    </t>
  </si>
  <si>
    <t>Oddíl celkem</t>
  </si>
  <si>
    <t xml:space="preserve">SVISLE KONSTRUKCE                                 </t>
  </si>
  <si>
    <t xml:space="preserve">C38032-6132   </t>
  </si>
  <si>
    <t xml:space="preserve">Kompl kon BŽV C 25/30 15-30cm tl                  </t>
  </si>
  <si>
    <t xml:space="preserve">podbetonování                                     </t>
  </si>
  <si>
    <t xml:space="preserve">3.14*1.625*1.625*0.25                             </t>
  </si>
  <si>
    <t xml:space="preserve">obetonování                                       </t>
  </si>
  <si>
    <t xml:space="preserve">(3.14*1.525*1.525-3.14*1.275*1.275)*2.3           </t>
  </si>
  <si>
    <t xml:space="preserve">strop nádrže                                      </t>
  </si>
  <si>
    <t xml:space="preserve">(3.14*1.525*1.525-3.14*0.49*0.49)*0.25            </t>
  </si>
  <si>
    <t xml:space="preserve">C38035-6221   </t>
  </si>
  <si>
    <t xml:space="preserve">Bed kompl kon omít pl zaobl zříz  *               </t>
  </si>
  <si>
    <t xml:space="preserve">3.14*2.35*0.3+3.14*3.05*2.55+3.14*0.98*0.25       </t>
  </si>
  <si>
    <t xml:space="preserve">R38036-2005   </t>
  </si>
  <si>
    <t xml:space="preserve">Výztuž stropu svařov sítě Kari *                  </t>
  </si>
  <si>
    <t xml:space="preserve">drát pr.8 100/100  -  7.892kg/m2                  </t>
  </si>
  <si>
    <t xml:space="preserve">stěny                                             </t>
  </si>
  <si>
    <t xml:space="preserve">3.14*2.8*2*7.9*1.15*0.001                         </t>
  </si>
  <si>
    <t xml:space="preserve">dno                                               </t>
  </si>
  <si>
    <t xml:space="preserve">3.14*3.25*2*1.15*0.001                            </t>
  </si>
  <si>
    <t xml:space="preserve">strop                                             </t>
  </si>
  <si>
    <t xml:space="preserve">(3.14*3.05-3.14*0.98)*2*1.15*0.001                </t>
  </si>
  <si>
    <t xml:space="preserve">VODOROVNE KONSTRUKCE                              </t>
  </si>
  <si>
    <t xml:space="preserve">C45157-3111   </t>
  </si>
  <si>
    <t xml:space="preserve">Lože výkopu ze štěrkopísku  *                     </t>
  </si>
  <si>
    <t xml:space="preserve">11.15+1.456                                       </t>
  </si>
  <si>
    <t xml:space="preserve">C45211-2111   </t>
  </si>
  <si>
    <t xml:space="preserve">Osaz B prstenců výšky do 100mm                    </t>
  </si>
  <si>
    <t xml:space="preserve">kus </t>
  </si>
  <si>
    <t xml:space="preserve">2+1                                               </t>
  </si>
  <si>
    <t xml:space="preserve">59224667      </t>
  </si>
  <si>
    <t xml:space="preserve">Vyr.prstenec TBW Q.1 625/100/120                  </t>
  </si>
  <si>
    <t xml:space="preserve">ks  </t>
  </si>
  <si>
    <t xml:space="preserve">59224654      </t>
  </si>
  <si>
    <t xml:space="preserve">Vyr.prstenec TBW Q.1 625/60/120                   </t>
  </si>
  <si>
    <t xml:space="preserve">C45231-1121   </t>
  </si>
  <si>
    <t xml:space="preserve">Desky B výkop B tř.C 8/10                         </t>
  </si>
  <si>
    <t xml:space="preserve">3.14*1.625*1.625*0.05                             </t>
  </si>
  <si>
    <t xml:space="preserve">R45753-1111   </t>
  </si>
  <si>
    <t xml:space="preserve">Filtr vrstvy hrub drc nezh fr.8-16mm              </t>
  </si>
  <si>
    <t xml:space="preserve">3.14*0.5*0.5*0.4                                  </t>
  </si>
  <si>
    <t xml:space="preserve">POTRUBI                                           </t>
  </si>
  <si>
    <t xml:space="preserve">C89224-1111   </t>
  </si>
  <si>
    <t xml:space="preserve">Tlak zkouška vodov potr DN do 80 *                </t>
  </si>
  <si>
    <t xml:space="preserve">C89223-3111   </t>
  </si>
  <si>
    <t xml:space="preserve">Dezinfekce vodov potr DN do 70                    </t>
  </si>
  <si>
    <t xml:space="preserve">C89440-1211   </t>
  </si>
  <si>
    <t xml:space="preserve">Osaz B dílců TBS 29/100/9  *                      </t>
  </si>
  <si>
    <t xml:space="preserve">nádrž                                             </t>
  </si>
  <si>
    <t xml:space="preserve">2                                                 </t>
  </si>
  <si>
    <t xml:space="preserve">3                                                 </t>
  </si>
  <si>
    <t xml:space="preserve">59224375      </t>
  </si>
  <si>
    <t xml:space="preserve">Skruž TBS Q 500/1000/120-SP                       </t>
  </si>
  <si>
    <t xml:space="preserve">5*1.01                                            </t>
  </si>
  <si>
    <t xml:space="preserve">C89440-3011   </t>
  </si>
  <si>
    <t xml:space="preserve">Osaz strop dílců - různé druhy                    </t>
  </si>
  <si>
    <t xml:space="preserve">nádrž a vodovodní šachta                          </t>
  </si>
  <si>
    <t xml:space="preserve">59224378      </t>
  </si>
  <si>
    <t xml:space="preserve">Přechod.deska TZK Q 625/200/120/T                 </t>
  </si>
  <si>
    <t xml:space="preserve">C89910-1111   </t>
  </si>
  <si>
    <t xml:space="preserve">Osaz poklopu s rámem do 50kg                      </t>
  </si>
  <si>
    <t xml:space="preserve">28696985      </t>
  </si>
  <si>
    <t xml:space="preserve">Poklop litin.D 315mm 12,5T                        </t>
  </si>
  <si>
    <t xml:space="preserve">C89910-2111   </t>
  </si>
  <si>
    <t xml:space="preserve">Osaz poklopu s ramem do 100kg   *                 </t>
  </si>
  <si>
    <t xml:space="preserve">nádrž+kanalizační a vodovodní šachty              </t>
  </si>
  <si>
    <t xml:space="preserve">1+1+3                                             </t>
  </si>
  <si>
    <t xml:space="preserve">55296006      </t>
  </si>
  <si>
    <t xml:space="preserve">Poklop HE-770 B125 D 600mm                        </t>
  </si>
  <si>
    <t xml:space="preserve">včetně těsnění a klíče                            </t>
  </si>
  <si>
    <t xml:space="preserve">28696296      </t>
  </si>
  <si>
    <t xml:space="preserve">Litinový poklop D 425/12,5T                       </t>
  </si>
  <si>
    <t xml:space="preserve">    </t>
  </si>
  <si>
    <t xml:space="preserve">C87116-1121   </t>
  </si>
  <si>
    <t xml:space="preserve">Mtž potr výkop tr polyetyl D 32                   </t>
  </si>
  <si>
    <t xml:space="preserve">28613883      </t>
  </si>
  <si>
    <t xml:space="preserve">Trubka tlak PEHD PN 10 D 32x3mm                   </t>
  </si>
  <si>
    <t xml:space="preserve">18.2*1.015                                        </t>
  </si>
  <si>
    <t>C87716-1121/98</t>
  </si>
  <si>
    <t xml:space="preserve">Mtž elektrotvar. na potr z polyetyl.              </t>
  </si>
  <si>
    <t xml:space="preserve">vnější průměr 32 mm                               </t>
  </si>
  <si>
    <t xml:space="preserve">28613977      </t>
  </si>
  <si>
    <t xml:space="preserve">El.koleno PE D 32/45 st                           </t>
  </si>
  <si>
    <t xml:space="preserve">2*1.015                                           </t>
  </si>
  <si>
    <t xml:space="preserve">28613937      </t>
  </si>
  <si>
    <t xml:space="preserve">El.koleno D 32/W90 st PE 100                      </t>
  </si>
  <si>
    <t xml:space="preserve">1*1.015                                           </t>
  </si>
  <si>
    <t xml:space="preserve">28634333      </t>
  </si>
  <si>
    <t xml:space="preserve">28634328      </t>
  </si>
  <si>
    <t xml:space="preserve">28634332      </t>
  </si>
  <si>
    <t xml:space="preserve">28634326      </t>
  </si>
  <si>
    <t xml:space="preserve">28670830      </t>
  </si>
  <si>
    <t xml:space="preserve">28645073      </t>
  </si>
  <si>
    <t xml:space="preserve">Spojka IN SITU DN 100                             </t>
  </si>
  <si>
    <t xml:space="preserve">C0921         </t>
  </si>
  <si>
    <t xml:space="preserve">Mont.+osaz.plast.šachet do výkopu                 </t>
  </si>
  <si>
    <t xml:space="preserve">kpl </t>
  </si>
  <si>
    <t xml:space="preserve">28701291      </t>
  </si>
  <si>
    <t xml:space="preserve">Šachtové dno PP 315x150 sběr.45st                 </t>
  </si>
  <si>
    <t xml:space="preserve">28696315      </t>
  </si>
  <si>
    <t xml:space="preserve">28696058      </t>
  </si>
  <si>
    <t xml:space="preserve">Teleskop.adaptér 315x375                          </t>
  </si>
  <si>
    <t xml:space="preserve">28770991      </t>
  </si>
  <si>
    <t xml:space="preserve">Nádrž plastová D 2,55m, H=2,3m                    </t>
  </si>
  <si>
    <t xml:space="preserve">Mont.+osaz.plast.nádrže do výkopu                 </t>
  </si>
  <si>
    <t xml:space="preserve">R87131-3121   </t>
  </si>
  <si>
    <t xml:space="preserve">Mtž potr PVC ov do 20pr DN 100  *                 </t>
  </si>
  <si>
    <t xml:space="preserve">28611131      </t>
  </si>
  <si>
    <t xml:space="preserve">Trub PVC kan.hrd o KGEM 100x3 dl.1m               </t>
  </si>
  <si>
    <t xml:space="preserve">8*1.093                                           </t>
  </si>
  <si>
    <t>R87131-3121/01</t>
  </si>
  <si>
    <t xml:space="preserve">Mtž potr PVC ov do 20pr DN 125  *                 </t>
  </si>
  <si>
    <t xml:space="preserve">1.45+1+3.2+1.35                                   </t>
  </si>
  <si>
    <t xml:space="preserve">od geigrů                                         </t>
  </si>
  <si>
    <t xml:space="preserve">6*1                                               </t>
  </si>
  <si>
    <t xml:space="preserve">28611130      </t>
  </si>
  <si>
    <t xml:space="preserve">Trub PVC kan.hrd o KGEM 125x3 dl 1m               </t>
  </si>
  <si>
    <t xml:space="preserve">13*1.093                                          </t>
  </si>
  <si>
    <t xml:space="preserve">C87131-3121   </t>
  </si>
  <si>
    <t xml:space="preserve">Mtž potr PVC ov do 20pr DN150  *                  </t>
  </si>
  <si>
    <t xml:space="preserve">21.2+12.8+62.5+1.5                                </t>
  </si>
  <si>
    <t xml:space="preserve">28611127      </t>
  </si>
  <si>
    <t xml:space="preserve">Trubka PVC kan.hrd KGEM DN 150 dl.1m              </t>
  </si>
  <si>
    <t xml:space="preserve">98*1.093                                          </t>
  </si>
  <si>
    <t xml:space="preserve">C87735-3121   </t>
  </si>
  <si>
    <t xml:space="preserve">Mtž tvar PVC ov odboč DN200                       </t>
  </si>
  <si>
    <t xml:space="preserve">1+1                                               </t>
  </si>
  <si>
    <t xml:space="preserve">28650476      </t>
  </si>
  <si>
    <t xml:space="preserve">Odbočka odpad.PVC KGEA 150/125/45 st              </t>
  </si>
  <si>
    <t xml:space="preserve">nádrž I                                           </t>
  </si>
  <si>
    <t xml:space="preserve">28650792      </t>
  </si>
  <si>
    <t xml:space="preserve">Odbočka kanal.PVC D150/125mm 87st                 </t>
  </si>
  <si>
    <t xml:space="preserve">C87731-3123   </t>
  </si>
  <si>
    <t xml:space="preserve">Mtž tvar PVC ov jednoos DN150                     </t>
  </si>
  <si>
    <t xml:space="preserve">6+2+1+2                                           </t>
  </si>
  <si>
    <t xml:space="preserve">28650666      </t>
  </si>
  <si>
    <t xml:space="preserve">Koleno PVC kanal pr.125 mm 87,5 st                </t>
  </si>
  <si>
    <t xml:space="preserve">6*1.015                                           </t>
  </si>
  <si>
    <t xml:space="preserve">28650661      </t>
  </si>
  <si>
    <t xml:space="preserve">Kolena PVC kanal pr.150 mm 45 st                  </t>
  </si>
  <si>
    <t xml:space="preserve">28650692      </t>
  </si>
  <si>
    <t xml:space="preserve">Koleno PVC KGB kanal.DN 150 30 st                 </t>
  </si>
  <si>
    <t xml:space="preserve">28650673      </t>
  </si>
  <si>
    <t xml:space="preserve">Koleno kanal.PVC KGB DN150 87 st                  </t>
  </si>
  <si>
    <t xml:space="preserve">C87735-5121   </t>
  </si>
  <si>
    <t xml:space="preserve">Výřez+mtž odboč tvar PVC DN200                    </t>
  </si>
  <si>
    <t xml:space="preserve">28650469      </t>
  </si>
  <si>
    <t xml:space="preserve">Odbočka odpad PVC KGEA 200/150/45 st              </t>
  </si>
  <si>
    <t xml:space="preserve">R89131-4121   </t>
  </si>
  <si>
    <t xml:space="preserve">Mtž filtru DN 150                                 </t>
  </si>
  <si>
    <t xml:space="preserve">28696408      </t>
  </si>
  <si>
    <t xml:space="preserve">Filtr pro dešťovou vodu DN 150                    </t>
  </si>
  <si>
    <t xml:space="preserve">s automat.čištěním technolog."vod.skoku"          </t>
  </si>
  <si>
    <t xml:space="preserve">PRESUN HMOT                                       </t>
  </si>
  <si>
    <t xml:space="preserve">C99827-6101   </t>
  </si>
  <si>
    <t xml:space="preserve">Přesun hm tr.plas.otevř.výkop  *                  </t>
  </si>
  <si>
    <t xml:space="preserve">M21-810009/70 </t>
  </si>
  <si>
    <t xml:space="preserve">Mtž.kabel ulož.volně výkop/kanál                  </t>
  </si>
  <si>
    <t xml:space="preserve">CYKY 4x1,5                                        </t>
  </si>
  <si>
    <t xml:space="preserve">34140824      </t>
  </si>
  <si>
    <t xml:space="preserve">Vodič CY černý 2,50 drát                          </t>
  </si>
  <si>
    <t xml:space="preserve">46-M ZEMNI PRACE PRO ELEKROMONTAZE                </t>
  </si>
  <si>
    <t xml:space="preserve">M46-490012/01 </t>
  </si>
  <si>
    <t xml:space="preserve">Zakrytí kabelu výstraž.folií PVC                  </t>
  </si>
  <si>
    <t xml:space="preserve">šířka 33 cm                                       </t>
  </si>
  <si>
    <t xml:space="preserve">IZOLACE PROTI VODE A VLHKOSTI                     </t>
  </si>
  <si>
    <t xml:space="preserve">C71111-1001   </t>
  </si>
  <si>
    <t xml:space="preserve">Izol vlhk studená vod ALP                         </t>
  </si>
  <si>
    <t xml:space="preserve">(3.14*1.275*1.275-3.14*0.62*0.62+3.14*1.24*0.2)*2 </t>
  </si>
  <si>
    <t xml:space="preserve">11163150      </t>
  </si>
  <si>
    <t xml:space="preserve">Lak asfaltový ALP-PENETRAL sudy                   </t>
  </si>
  <si>
    <t xml:space="preserve">9.352*0.0002                                      </t>
  </si>
  <si>
    <t xml:space="preserve">C71114-1559   </t>
  </si>
  <si>
    <t xml:space="preserve">Izol vlhk přitav  vod NAIP *                      </t>
  </si>
  <si>
    <t xml:space="preserve">4.676                                             </t>
  </si>
  <si>
    <t xml:space="preserve">62831116      </t>
  </si>
  <si>
    <t xml:space="preserve">Pasy asfalt.str.IPA 400/H-PE                      </t>
  </si>
  <si>
    <t xml:space="preserve">4.676*1.15                                        </t>
  </si>
  <si>
    <t xml:space="preserve">C99871-1101   </t>
  </si>
  <si>
    <t xml:space="preserve">Přesun hm izol.voda výška 6m   *                  </t>
  </si>
  <si>
    <t xml:space="preserve">VNITRNI VODOVOD                                   </t>
  </si>
  <si>
    <t xml:space="preserve">C72217-0944   </t>
  </si>
  <si>
    <t xml:space="preserve">Potrubí rPE spojka K 285 G 1"                     </t>
  </si>
  <si>
    <t xml:space="preserve">C72214-0233   </t>
  </si>
  <si>
    <t xml:space="preserve">Potrubí ocel pozink IVCCT D 28x1,5mm              </t>
  </si>
  <si>
    <t xml:space="preserve">1.1                                               </t>
  </si>
  <si>
    <t xml:space="preserve">C72222-9102   </t>
  </si>
  <si>
    <t xml:space="preserve">Mtž vodov armatur 1závit G 3/4                    </t>
  </si>
  <si>
    <t xml:space="preserve">55196180      </t>
  </si>
  <si>
    <t xml:space="preserve">Kohout kulový vypouštěcí G 3/4"                   </t>
  </si>
  <si>
    <t xml:space="preserve">1                                                 </t>
  </si>
  <si>
    <t xml:space="preserve">55196179      </t>
  </si>
  <si>
    <t xml:space="preserve">Kohout kulový G 3/4"-zahrad.motýl                 </t>
  </si>
  <si>
    <t xml:space="preserve">C99872-2101   </t>
  </si>
  <si>
    <t xml:space="preserve">Přesun hm vodovod výška  6m   *                   </t>
  </si>
  <si>
    <t xml:space="preserve">STROJNI VYBAVENI                                  </t>
  </si>
  <si>
    <t xml:space="preserve">R72422-1152   </t>
  </si>
  <si>
    <t xml:space="preserve">Mtž dom ponor.vodárny                             </t>
  </si>
  <si>
    <t>soub</t>
  </si>
  <si>
    <t xml:space="preserve">42697430      </t>
  </si>
  <si>
    <t xml:space="preserve">Ponorná dom.vodárna vč.sací soupravy              </t>
  </si>
  <si>
    <t xml:space="preserve">P=1,1kW, 230V,Qmax=95l/min,Hmax=46m               </t>
  </si>
  <si>
    <t xml:space="preserve">C99872-4101   </t>
  </si>
  <si>
    <t xml:space="preserve">Stroj vyb přesun hmot výška -6m                   </t>
  </si>
  <si>
    <t xml:space="preserve">DOPOČTY PRIRAZEK                                  </t>
  </si>
  <si>
    <t xml:space="preserve">C0942         </t>
  </si>
  <si>
    <t xml:space="preserve">VRN HSV - zařízení staveniště  2,3%               </t>
  </si>
  <si>
    <t xml:space="preserve">TKč </t>
  </si>
  <si>
    <t xml:space="preserve">/zadá se absol.částka základny/                   </t>
  </si>
  <si>
    <t>REKAPITULACE:</t>
  </si>
  <si>
    <t>Celkem</t>
  </si>
  <si>
    <t>Daň z přidané hodnoty:</t>
  </si>
  <si>
    <t>Cena včetně DPH:</t>
  </si>
  <si>
    <t xml:space="preserve">95 - Projektové práce Ing.M.Pelikánová       </t>
  </si>
  <si>
    <t xml:space="preserve">            </t>
  </si>
  <si>
    <t xml:space="preserve">Hlaváčková          </t>
  </si>
  <si>
    <t xml:space="preserve">623 - Horní Slavkov-hospodaření s dešťovou vodou                    </t>
  </si>
  <si>
    <t xml:space="preserve">6230030 - D3 SO 714 a 825-Hasiči+Technické služby                    </t>
  </si>
  <si>
    <t xml:space="preserve">Šachta dno PP 425x150 30st                  </t>
  </si>
  <si>
    <t xml:space="preserve">Šachta dno PP 425x150 60st                  </t>
  </si>
  <si>
    <t xml:space="preserve">Šachta dno PP 425x150+přítok                </t>
  </si>
  <si>
    <t xml:space="preserve">Šacht.korug. roura 425x1500mm               </t>
  </si>
  <si>
    <t xml:space="preserve">Telesk.adaptér 425x375                      </t>
  </si>
  <si>
    <t xml:space="preserve">Šacht.korug.roura 315x1250                   </t>
  </si>
  <si>
    <t xml:space="preserve">21-M ELEKTROMONTAZE                     </t>
  </si>
  <si>
    <t>Ing.Michaela Pelikánová</t>
  </si>
  <si>
    <t>DPH 21%:</t>
  </si>
  <si>
    <t>21% daň z PH :</t>
  </si>
  <si>
    <t>VÝKAZ  VÝMĚR</t>
  </si>
</sst>
</file>

<file path=xl/styles.xml><?xml version="1.0" encoding="utf-8"?>
<styleSheet xmlns="http://schemas.openxmlformats.org/spreadsheetml/2006/main">
  <numFmts count="2">
    <numFmt numFmtId="164" formatCode="0.000"/>
    <numFmt numFmtId="167" formatCode="#,##0.00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14" fontId="1" fillId="0" borderId="0" xfId="0" applyNumberFormat="1" applyFont="1"/>
    <xf numFmtId="0" fontId="1" fillId="0" borderId="0" xfId="0" applyNumberFormat="1" applyFont="1"/>
    <xf numFmtId="164" fontId="0" fillId="0" borderId="0" xfId="0" applyNumberFormat="1"/>
    <xf numFmtId="49" fontId="1" fillId="0" borderId="0" xfId="0" applyNumberFormat="1" applyFont="1"/>
    <xf numFmtId="49" fontId="2" fillId="0" borderId="1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3" xfId="0" applyNumberFormat="1" applyFont="1" applyBorder="1" applyAlignment="1">
      <alignment horizontal="left"/>
    </xf>
    <xf numFmtId="0" fontId="0" fillId="0" borderId="0" xfId="0" applyNumberFormat="1"/>
    <xf numFmtId="0" fontId="3" fillId="0" borderId="0" xfId="0" applyNumberFormat="1" applyFont="1"/>
    <xf numFmtId="0" fontId="2" fillId="0" borderId="1" xfId="0" applyNumberFormat="1" applyFont="1" applyBorder="1"/>
    <xf numFmtId="0" fontId="0" fillId="0" borderId="0" xfId="0" applyAlignment="1">
      <alignment horizontal="right"/>
    </xf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3" fontId="0" fillId="0" borderId="0" xfId="0" applyNumberFormat="1"/>
    <xf numFmtId="167" fontId="0" fillId="0" borderId="0" xfId="0" applyNumberFormat="1"/>
    <xf numFmtId="0" fontId="5" fillId="0" borderId="4" xfId="0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4" fontId="0" fillId="0" borderId="0" xfId="0" applyNumberFormat="1"/>
    <xf numFmtId="4" fontId="1" fillId="0" borderId="0" xfId="0" applyNumberFormat="1" applyFont="1"/>
    <xf numFmtId="4" fontId="2" fillId="0" borderId="1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vertical="center"/>
    </xf>
    <xf numFmtId="2" fontId="6" fillId="0" borderId="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49" fontId="1" fillId="0" borderId="4" xfId="0" applyNumberFormat="1" applyFont="1" applyBorder="1"/>
    <xf numFmtId="0" fontId="1" fillId="0" borderId="4" xfId="0" applyFont="1" applyBorder="1"/>
    <xf numFmtId="164" fontId="6" fillId="0" borderId="2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49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164" fontId="6" fillId="0" borderId="9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9" fontId="6" fillId="0" borderId="4" xfId="0" applyNumberFormat="1" applyFont="1" applyBorder="1" applyAlignment="1">
      <alignment horizontal="right" vertical="center"/>
    </xf>
    <xf numFmtId="49" fontId="6" fillId="0" borderId="2" xfId="0" applyNumberFormat="1" applyFont="1" applyBorder="1" applyAlignment="1">
      <alignment horizontal="right" vertical="center"/>
    </xf>
    <xf numFmtId="2" fontId="7" fillId="0" borderId="0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2" fontId="7" fillId="0" borderId="7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4" fontId="1" fillId="0" borderId="0" xfId="0" applyNumberFormat="1" applyFont="1" applyAlignment="1">
      <alignment horizontal="right"/>
    </xf>
    <xf numFmtId="0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7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0" fontId="6" fillId="0" borderId="4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vertical="center"/>
    </xf>
    <xf numFmtId="4" fontId="7" fillId="0" borderId="7" xfId="0" applyNumberFormat="1" applyFont="1" applyBorder="1" applyAlignment="1">
      <alignment vertical="center"/>
    </xf>
    <xf numFmtId="4" fontId="1" fillId="0" borderId="0" xfId="0" applyNumberFormat="1" applyFont="1" applyBorder="1"/>
    <xf numFmtId="4" fontId="2" fillId="0" borderId="0" xfId="0" applyNumberFormat="1" applyFont="1" applyBorder="1" applyAlignment="1">
      <alignment horizontal="center"/>
    </xf>
    <xf numFmtId="4" fontId="1" fillId="0" borderId="4" xfId="0" applyNumberFormat="1" applyFont="1" applyBorder="1"/>
    <xf numFmtId="4" fontId="6" fillId="0" borderId="4" xfId="0" applyNumberFormat="1" applyFont="1" applyBorder="1" applyAlignment="1">
      <alignment vertical="center"/>
    </xf>
    <xf numFmtId="10" fontId="6" fillId="0" borderId="4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I333"/>
  <sheetViews>
    <sheetView tabSelected="1" workbookViewId="0">
      <selection activeCell="G159" sqref="G159"/>
    </sheetView>
  </sheetViews>
  <sheetFormatPr defaultColWidth="9.1796875" defaultRowHeight="10"/>
  <cols>
    <col min="1" max="1" width="3.7265625" style="1" customWidth="1"/>
    <col min="2" max="2" width="12.1796875" style="13" customWidth="1"/>
    <col min="3" max="3" width="1.26953125" style="1" customWidth="1"/>
    <col min="4" max="4" width="29" style="13" customWidth="1"/>
    <col min="5" max="5" width="3.54296875" style="1" customWidth="1"/>
    <col min="6" max="6" width="9.7265625" style="31" customWidth="1"/>
    <col min="7" max="7" width="8.54296875" style="31" customWidth="1"/>
    <col min="8" max="8" width="10.26953125" style="31" customWidth="1"/>
    <col min="9" max="9" width="8.54296875" style="4" customWidth="1"/>
    <col min="10" max="16384" width="9.1796875" style="1"/>
  </cols>
  <sheetData>
    <row r="1" spans="1:9">
      <c r="A1" s="1" t="s">
        <v>0</v>
      </c>
      <c r="D1" s="13" t="s">
        <v>330</v>
      </c>
    </row>
    <row r="2" spans="1:9">
      <c r="A2" s="1" t="s">
        <v>1</v>
      </c>
      <c r="D2" s="13" t="s">
        <v>331</v>
      </c>
    </row>
    <row r="4" spans="1:9">
      <c r="A4" s="5" t="s">
        <v>2</v>
      </c>
      <c r="B4" s="16" t="s">
        <v>3</v>
      </c>
      <c r="C4" s="9"/>
      <c r="D4" s="14" t="s">
        <v>4</v>
      </c>
      <c r="E4" s="6" t="s">
        <v>5</v>
      </c>
      <c r="F4" s="32" t="s">
        <v>6</v>
      </c>
      <c r="G4" s="32" t="s">
        <v>7</v>
      </c>
      <c r="H4" s="32" t="s">
        <v>8</v>
      </c>
      <c r="I4" s="7" t="s">
        <v>16</v>
      </c>
    </row>
    <row r="5" spans="1:9" ht="10.5">
      <c r="A5" s="2"/>
      <c r="B5" s="33" t="s">
        <v>32</v>
      </c>
      <c r="C5" s="3"/>
      <c r="D5" s="15"/>
      <c r="E5" s="2"/>
      <c r="F5" s="57"/>
      <c r="G5" s="57"/>
      <c r="H5" s="67"/>
    </row>
    <row r="6" spans="1:9" ht="10.5">
      <c r="A6" s="35">
        <v>1</v>
      </c>
      <c r="B6" s="34" t="s">
        <v>33</v>
      </c>
      <c r="F6" s="68"/>
    </row>
    <row r="8" spans="1:9">
      <c r="A8" s="1">
        <v>1</v>
      </c>
      <c r="B8" s="13" t="s">
        <v>34</v>
      </c>
      <c r="D8" s="13" t="s">
        <v>35</v>
      </c>
      <c r="E8" s="1" t="s">
        <v>36</v>
      </c>
      <c r="F8" s="31">
        <v>1</v>
      </c>
      <c r="H8" s="31">
        <f>F8*G8</f>
        <v>0</v>
      </c>
      <c r="I8" s="4">
        <v>8.6899999999999998E-3</v>
      </c>
    </row>
    <row r="10" spans="1:9">
      <c r="A10" s="1">
        <v>2</v>
      </c>
      <c r="B10" s="13" t="s">
        <v>37</v>
      </c>
      <c r="D10" s="13" t="s">
        <v>38</v>
      </c>
      <c r="E10" s="1" t="s">
        <v>36</v>
      </c>
      <c r="F10" s="31">
        <v>3</v>
      </c>
      <c r="H10" s="31">
        <f>F10*G10</f>
        <v>0</v>
      </c>
      <c r="I10" s="4">
        <v>0.11070000000000001</v>
      </c>
    </row>
    <row r="12" spans="1:9">
      <c r="A12" s="1">
        <v>3</v>
      </c>
      <c r="B12" s="13" t="s">
        <v>39</v>
      </c>
      <c r="D12" s="13" t="s">
        <v>40</v>
      </c>
      <c r="E12" s="1" t="s">
        <v>41</v>
      </c>
      <c r="F12" s="31">
        <v>6.54</v>
      </c>
      <c r="H12" s="31">
        <f>F12*G12</f>
        <v>0</v>
      </c>
      <c r="I12" s="4">
        <v>0</v>
      </c>
    </row>
    <row r="13" spans="1:9">
      <c r="B13" s="13" t="s">
        <v>42</v>
      </c>
      <c r="C13" s="1" t="s">
        <v>43</v>
      </c>
      <c r="D13" s="13" t="s">
        <v>44</v>
      </c>
      <c r="G13" s="31">
        <v>6.54</v>
      </c>
    </row>
    <row r="15" spans="1:9">
      <c r="A15" s="1">
        <v>4</v>
      </c>
      <c r="B15" s="13" t="s">
        <v>45</v>
      </c>
      <c r="D15" s="13" t="s">
        <v>46</v>
      </c>
      <c r="E15" s="1" t="s">
        <v>41</v>
      </c>
      <c r="F15" s="31">
        <v>242.95</v>
      </c>
      <c r="H15" s="31">
        <f>F15*G15</f>
        <v>0</v>
      </c>
      <c r="I15" s="4">
        <v>0</v>
      </c>
    </row>
    <row r="16" spans="1:9">
      <c r="B16" s="13" t="s">
        <v>42</v>
      </c>
      <c r="C16" s="1" t="s">
        <v>47</v>
      </c>
      <c r="D16" s="13" t="s">
        <v>48</v>
      </c>
    </row>
    <row r="17" spans="1:9">
      <c r="B17" s="13" t="s">
        <v>42</v>
      </c>
      <c r="C17" s="1" t="s">
        <v>43</v>
      </c>
      <c r="D17" s="13" t="s">
        <v>49</v>
      </c>
      <c r="G17" s="31">
        <v>37.728999999999999</v>
      </c>
    </row>
    <row r="18" spans="1:9">
      <c r="B18" s="13" t="s">
        <v>42</v>
      </c>
      <c r="C18" s="1" t="s">
        <v>31</v>
      </c>
      <c r="D18" s="13" t="s">
        <v>50</v>
      </c>
    </row>
    <row r="19" spans="1:9">
      <c r="B19" s="13" t="s">
        <v>42</v>
      </c>
      <c r="C19" s="1" t="s">
        <v>43</v>
      </c>
      <c r="D19" s="13" t="s">
        <v>51</v>
      </c>
      <c r="G19" s="31">
        <v>133.13800000000001</v>
      </c>
    </row>
    <row r="20" spans="1:9">
      <c r="B20" s="13" t="s">
        <v>42</v>
      </c>
      <c r="C20" s="1" t="s">
        <v>31</v>
      </c>
      <c r="D20" s="13" t="s">
        <v>52</v>
      </c>
    </row>
    <row r="21" spans="1:9">
      <c r="B21" s="13" t="s">
        <v>42</v>
      </c>
      <c r="C21" s="1" t="s">
        <v>47</v>
      </c>
      <c r="D21" s="13" t="s">
        <v>53</v>
      </c>
    </row>
    <row r="22" spans="1:9">
      <c r="B22" s="13" t="s">
        <v>42</v>
      </c>
      <c r="C22" s="1" t="s">
        <v>43</v>
      </c>
      <c r="D22" s="13" t="s">
        <v>54</v>
      </c>
      <c r="G22" s="31">
        <v>51.662999999999997</v>
      </c>
    </row>
    <row r="23" spans="1:9">
      <c r="B23" s="13" t="s">
        <v>42</v>
      </c>
      <c r="C23" s="1" t="s">
        <v>47</v>
      </c>
      <c r="D23" s="13" t="s">
        <v>55</v>
      </c>
    </row>
    <row r="24" spans="1:9">
      <c r="B24" s="13" t="s">
        <v>42</v>
      </c>
      <c r="C24" s="1" t="s">
        <v>43</v>
      </c>
      <c r="D24" s="13" t="s">
        <v>56</v>
      </c>
      <c r="G24" s="31">
        <v>17.972000000000001</v>
      </c>
    </row>
    <row r="25" spans="1:9">
      <c r="B25" s="13" t="s">
        <v>42</v>
      </c>
      <c r="C25" s="1" t="s">
        <v>47</v>
      </c>
      <c r="D25" s="13" t="s">
        <v>57</v>
      </c>
    </row>
    <row r="26" spans="1:9">
      <c r="B26" s="13" t="s">
        <v>42</v>
      </c>
      <c r="C26" s="1" t="s">
        <v>43</v>
      </c>
      <c r="D26" s="13" t="s">
        <v>58</v>
      </c>
      <c r="G26" s="31">
        <v>2.448</v>
      </c>
    </row>
    <row r="28" spans="1:9">
      <c r="A28" s="1">
        <v>5</v>
      </c>
      <c r="B28" s="13" t="s">
        <v>59</v>
      </c>
      <c r="D28" s="13" t="s">
        <v>60</v>
      </c>
      <c r="E28" s="1" t="s">
        <v>41</v>
      </c>
      <c r="F28" s="31">
        <v>242.95</v>
      </c>
      <c r="H28" s="31">
        <f>F28*G28</f>
        <v>0</v>
      </c>
      <c r="I28" s="4">
        <v>0</v>
      </c>
    </row>
    <row r="30" spans="1:9">
      <c r="A30" s="1">
        <v>6</v>
      </c>
      <c r="B30" s="13" t="s">
        <v>61</v>
      </c>
      <c r="D30" s="13" t="s">
        <v>62</v>
      </c>
      <c r="E30" s="1" t="s">
        <v>63</v>
      </c>
      <c r="F30" s="31">
        <v>296.221</v>
      </c>
      <c r="H30" s="31">
        <f>F30*G30</f>
        <v>0</v>
      </c>
      <c r="I30" s="4">
        <v>0.24883</v>
      </c>
    </row>
    <row r="31" spans="1:9">
      <c r="B31" s="13" t="s">
        <v>42</v>
      </c>
      <c r="C31" s="1" t="s">
        <v>47</v>
      </c>
      <c r="D31" s="13" t="s">
        <v>48</v>
      </c>
    </row>
    <row r="32" spans="1:9">
      <c r="B32" s="13" t="s">
        <v>42</v>
      </c>
      <c r="C32" s="1" t="s">
        <v>43</v>
      </c>
      <c r="D32" s="13" t="s">
        <v>64</v>
      </c>
      <c r="G32" s="31">
        <v>296.221</v>
      </c>
    </row>
    <row r="33" spans="1:9">
      <c r="B33" s="13" t="s">
        <v>42</v>
      </c>
      <c r="C33" s="1" t="s">
        <v>31</v>
      </c>
      <c r="D33" s="13" t="s">
        <v>65</v>
      </c>
    </row>
    <row r="34" spans="1:9">
      <c r="B34" s="13" t="s">
        <v>42</v>
      </c>
      <c r="C34" s="1" t="s">
        <v>31</v>
      </c>
      <c r="D34" s="13" t="s">
        <v>66</v>
      </c>
    </row>
    <row r="36" spans="1:9">
      <c r="A36" s="1">
        <v>7</v>
      </c>
      <c r="B36" s="13" t="s">
        <v>67</v>
      </c>
      <c r="D36" s="13" t="s">
        <v>68</v>
      </c>
      <c r="E36" s="1" t="s">
        <v>63</v>
      </c>
      <c r="F36" s="31">
        <v>296.221</v>
      </c>
      <c r="H36" s="31">
        <f>F36*G36</f>
        <v>0</v>
      </c>
      <c r="I36" s="4">
        <v>0</v>
      </c>
    </row>
    <row r="38" spans="1:9">
      <c r="A38" s="1">
        <v>8</v>
      </c>
      <c r="B38" s="13" t="s">
        <v>69</v>
      </c>
      <c r="D38" s="13" t="s">
        <v>70</v>
      </c>
      <c r="E38" s="1" t="s">
        <v>63</v>
      </c>
      <c r="F38" s="31">
        <v>33.225999999999999</v>
      </c>
      <c r="H38" s="31">
        <f>F38*G38</f>
        <v>0</v>
      </c>
      <c r="I38" s="4">
        <v>2.3259999999999999E-2</v>
      </c>
    </row>
    <row r="39" spans="1:9">
      <c r="B39" s="13" t="s">
        <v>42</v>
      </c>
      <c r="C39" s="1" t="s">
        <v>43</v>
      </c>
      <c r="D39" s="13" t="s">
        <v>71</v>
      </c>
      <c r="G39" s="31">
        <v>33.225999999999999</v>
      </c>
    </row>
    <row r="41" spans="1:9">
      <c r="A41" s="1">
        <v>9</v>
      </c>
      <c r="B41" s="13" t="s">
        <v>72</v>
      </c>
      <c r="D41" s="13" t="s">
        <v>73</v>
      </c>
      <c r="E41" s="1" t="s">
        <v>63</v>
      </c>
      <c r="F41" s="31">
        <v>33.225999999999999</v>
      </c>
      <c r="H41" s="31">
        <f>F41*G41</f>
        <v>0</v>
      </c>
      <c r="I41" s="4">
        <v>0</v>
      </c>
    </row>
    <row r="43" spans="1:9">
      <c r="A43" s="1">
        <v>10</v>
      </c>
      <c r="B43" s="13" t="s">
        <v>74</v>
      </c>
      <c r="D43" s="13" t="s">
        <v>75</v>
      </c>
      <c r="E43" s="1" t="s">
        <v>41</v>
      </c>
      <c r="F43" s="31">
        <v>121.47499999999999</v>
      </c>
      <c r="H43" s="31">
        <f>F43*G43</f>
        <v>0</v>
      </c>
      <c r="I43" s="4">
        <v>0</v>
      </c>
    </row>
    <row r="44" spans="1:9">
      <c r="B44" s="13" t="s">
        <v>42</v>
      </c>
      <c r="C44" s="1" t="s">
        <v>43</v>
      </c>
      <c r="D44" s="13" t="s">
        <v>76</v>
      </c>
      <c r="G44" s="31">
        <v>121.47499999999999</v>
      </c>
    </row>
    <row r="46" spans="1:9">
      <c r="A46" s="1">
        <v>11</v>
      </c>
      <c r="B46" s="13" t="s">
        <v>77</v>
      </c>
      <c r="D46" s="13" t="s">
        <v>78</v>
      </c>
      <c r="E46" s="1" t="s">
        <v>41</v>
      </c>
      <c r="F46" s="31">
        <v>92.634</v>
      </c>
      <c r="H46" s="31">
        <f>F46*G46</f>
        <v>0</v>
      </c>
      <c r="I46" s="4">
        <v>0</v>
      </c>
    </row>
    <row r="47" spans="1:9">
      <c r="B47" s="13" t="s">
        <v>42</v>
      </c>
      <c r="C47" s="1" t="s">
        <v>47</v>
      </c>
      <c r="D47" s="13" t="s">
        <v>79</v>
      </c>
    </row>
    <row r="48" spans="1:9">
      <c r="B48" s="13" t="s">
        <v>42</v>
      </c>
      <c r="C48" s="1" t="s">
        <v>43</v>
      </c>
      <c r="D48" s="13" t="s">
        <v>80</v>
      </c>
      <c r="G48" s="31">
        <v>11.15</v>
      </c>
    </row>
    <row r="49" spans="1:9">
      <c r="B49" s="13" t="s">
        <v>42</v>
      </c>
      <c r="C49" s="1" t="s">
        <v>47</v>
      </c>
      <c r="D49" s="13" t="s">
        <v>81</v>
      </c>
    </row>
    <row r="50" spans="1:9">
      <c r="B50" s="13" t="s">
        <v>42</v>
      </c>
      <c r="C50" s="1" t="s">
        <v>43</v>
      </c>
      <c r="D50" s="13" t="s">
        <v>82</v>
      </c>
      <c r="G50" s="31">
        <v>49.6</v>
      </c>
    </row>
    <row r="51" spans="1:9">
      <c r="B51" s="13" t="s">
        <v>42</v>
      </c>
      <c r="C51" s="1" t="s">
        <v>47</v>
      </c>
      <c r="D51" s="13" t="s">
        <v>83</v>
      </c>
    </row>
    <row r="52" spans="1:9">
      <c r="B52" s="13" t="s">
        <v>42</v>
      </c>
      <c r="C52" s="1" t="s">
        <v>43</v>
      </c>
      <c r="D52" s="13" t="s">
        <v>84</v>
      </c>
      <c r="G52" s="31">
        <v>1.456</v>
      </c>
    </row>
    <row r="53" spans="1:9">
      <c r="B53" s="13" t="s">
        <v>42</v>
      </c>
      <c r="C53" s="1" t="s">
        <v>47</v>
      </c>
      <c r="D53" s="13" t="s">
        <v>85</v>
      </c>
    </row>
    <row r="54" spans="1:9">
      <c r="B54" s="13" t="s">
        <v>42</v>
      </c>
      <c r="C54" s="1" t="s">
        <v>43</v>
      </c>
      <c r="D54" s="13" t="s">
        <v>86</v>
      </c>
      <c r="G54" s="31">
        <v>4.8049999999999997</v>
      </c>
    </row>
    <row r="55" spans="1:9">
      <c r="B55" s="13" t="s">
        <v>42</v>
      </c>
      <c r="C55" s="1" t="s">
        <v>47</v>
      </c>
      <c r="D55" s="13" t="s">
        <v>87</v>
      </c>
    </row>
    <row r="56" spans="1:9">
      <c r="B56" s="13" t="s">
        <v>42</v>
      </c>
      <c r="C56" s="1" t="s">
        <v>43</v>
      </c>
      <c r="D56" s="13" t="s">
        <v>88</v>
      </c>
      <c r="G56" s="31">
        <v>22.722999999999999</v>
      </c>
    </row>
    <row r="57" spans="1:9">
      <c r="B57" s="13" t="s">
        <v>42</v>
      </c>
      <c r="C57" s="1" t="s">
        <v>31</v>
      </c>
      <c r="D57" s="13" t="s">
        <v>89</v>
      </c>
    </row>
    <row r="58" spans="1:9">
      <c r="B58" s="13" t="s">
        <v>42</v>
      </c>
      <c r="C58" s="1" t="s">
        <v>47</v>
      </c>
      <c r="D58" s="13" t="s">
        <v>90</v>
      </c>
    </row>
    <row r="59" spans="1:9">
      <c r="B59" s="13" t="s">
        <v>42</v>
      </c>
      <c r="C59" s="1" t="s">
        <v>43</v>
      </c>
      <c r="D59" s="13" t="s">
        <v>91</v>
      </c>
      <c r="G59" s="31">
        <v>0.78800000000000003</v>
      </c>
    </row>
    <row r="60" spans="1:9">
      <c r="B60" s="13" t="s">
        <v>42</v>
      </c>
      <c r="C60" s="1" t="s">
        <v>31</v>
      </c>
      <c r="D60" s="13" t="s">
        <v>92</v>
      </c>
    </row>
    <row r="61" spans="1:9">
      <c r="B61" s="13" t="s">
        <v>42</v>
      </c>
      <c r="C61" s="1" t="s">
        <v>47</v>
      </c>
      <c r="D61" s="13" t="s">
        <v>93</v>
      </c>
    </row>
    <row r="62" spans="1:9">
      <c r="B62" s="13" t="s">
        <v>42</v>
      </c>
      <c r="C62" s="1" t="s">
        <v>43</v>
      </c>
      <c r="D62" s="13" t="s">
        <v>94</v>
      </c>
      <c r="G62" s="31">
        <v>2.1120000000000001</v>
      </c>
    </row>
    <row r="64" spans="1:9">
      <c r="A64" s="1">
        <v>12</v>
      </c>
      <c r="B64" s="13" t="s">
        <v>95</v>
      </c>
      <c r="D64" s="13" t="s">
        <v>96</v>
      </c>
      <c r="E64" s="1" t="s">
        <v>41</v>
      </c>
      <c r="F64" s="31">
        <v>2130.5819999999999</v>
      </c>
      <c r="H64" s="31">
        <f>F64*G64</f>
        <v>0</v>
      </c>
      <c r="I64" s="4">
        <v>0</v>
      </c>
    </row>
    <row r="65" spans="1:9">
      <c r="B65" s="13" t="s">
        <v>42</v>
      </c>
      <c r="C65" s="1" t="s">
        <v>43</v>
      </c>
      <c r="D65" s="13" t="s">
        <v>97</v>
      </c>
      <c r="G65" s="31">
        <v>2130.5819999999999</v>
      </c>
    </row>
    <row r="67" spans="1:9">
      <c r="A67" s="1">
        <v>13</v>
      </c>
      <c r="B67" s="13" t="s">
        <v>98</v>
      </c>
      <c r="D67" s="13" t="s">
        <v>99</v>
      </c>
      <c r="E67" s="1" t="s">
        <v>41</v>
      </c>
      <c r="F67" s="31">
        <v>92.634</v>
      </c>
      <c r="H67" s="31">
        <f>F67*G67</f>
        <v>0</v>
      </c>
      <c r="I67" s="4">
        <v>0</v>
      </c>
    </row>
    <row r="69" spans="1:9">
      <c r="A69" s="1">
        <v>14</v>
      </c>
      <c r="B69" s="13" t="s">
        <v>100</v>
      </c>
      <c r="D69" s="13" t="s">
        <v>101</v>
      </c>
      <c r="E69" s="1" t="s">
        <v>102</v>
      </c>
      <c r="F69" s="31">
        <v>185.268</v>
      </c>
      <c r="H69" s="31">
        <f>F69*G69</f>
        <v>0</v>
      </c>
      <c r="I69" s="4">
        <v>0</v>
      </c>
    </row>
    <row r="70" spans="1:9">
      <c r="B70" s="13" t="s">
        <v>42</v>
      </c>
      <c r="C70" s="1" t="s">
        <v>43</v>
      </c>
      <c r="D70" s="13" t="s">
        <v>103</v>
      </c>
      <c r="G70" s="31">
        <v>185.268</v>
      </c>
    </row>
    <row r="72" spans="1:9">
      <c r="A72" s="1">
        <v>15</v>
      </c>
      <c r="B72" s="13" t="s">
        <v>104</v>
      </c>
      <c r="D72" s="13" t="s">
        <v>105</v>
      </c>
      <c r="E72" s="1" t="s">
        <v>41</v>
      </c>
      <c r="F72" s="31">
        <v>150.316</v>
      </c>
      <c r="H72" s="31">
        <f>F72*G72</f>
        <v>0</v>
      </c>
      <c r="I72" s="4">
        <v>0</v>
      </c>
    </row>
    <row r="73" spans="1:9">
      <c r="B73" s="13" t="s">
        <v>42</v>
      </c>
      <c r="C73" s="1" t="s">
        <v>43</v>
      </c>
      <c r="D73" s="13" t="s">
        <v>106</v>
      </c>
      <c r="G73" s="31">
        <v>150.316</v>
      </c>
    </row>
    <row r="75" spans="1:9">
      <c r="A75" s="1">
        <v>16</v>
      </c>
      <c r="B75" s="13" t="s">
        <v>107</v>
      </c>
      <c r="D75" s="13" t="s">
        <v>108</v>
      </c>
      <c r="E75" s="1" t="s">
        <v>41</v>
      </c>
      <c r="F75" s="31">
        <v>52.27</v>
      </c>
      <c r="H75" s="31">
        <f>F75*G75</f>
        <v>0</v>
      </c>
      <c r="I75" s="4">
        <v>0</v>
      </c>
    </row>
    <row r="76" spans="1:9">
      <c r="B76" s="13" t="s">
        <v>42</v>
      </c>
      <c r="C76" s="1" t="s">
        <v>43</v>
      </c>
      <c r="D76" s="13" t="s">
        <v>109</v>
      </c>
      <c r="G76" s="31">
        <v>52.27</v>
      </c>
    </row>
    <row r="77" spans="1:9">
      <c r="B77" s="13" t="s">
        <v>42</v>
      </c>
      <c r="C77" s="1" t="s">
        <v>31</v>
      </c>
      <c r="D77" s="13" t="s">
        <v>110</v>
      </c>
    </row>
    <row r="79" spans="1:9">
      <c r="A79" s="1">
        <v>17</v>
      </c>
      <c r="B79" s="13" t="s">
        <v>111</v>
      </c>
      <c r="D79" s="13" t="s">
        <v>112</v>
      </c>
      <c r="E79" s="1" t="s">
        <v>41</v>
      </c>
      <c r="F79" s="31">
        <v>58.646999999999998</v>
      </c>
      <c r="H79" s="31">
        <f>F79*G79</f>
        <v>0</v>
      </c>
      <c r="I79" s="4">
        <v>97.940489999999997</v>
      </c>
    </row>
    <row r="80" spans="1:9">
      <c r="B80" s="13" t="s">
        <v>42</v>
      </c>
      <c r="C80" s="1" t="s">
        <v>43</v>
      </c>
      <c r="D80" s="13" t="s">
        <v>113</v>
      </c>
      <c r="G80" s="31">
        <v>58.646999999999998</v>
      </c>
    </row>
    <row r="81" spans="1:9" ht="10.5">
      <c r="A81" s="38" t="s">
        <v>114</v>
      </c>
      <c r="B81" s="39"/>
      <c r="C81" s="40"/>
      <c r="D81" s="39"/>
      <c r="E81" s="40"/>
      <c r="F81" s="69"/>
      <c r="G81" s="69"/>
      <c r="H81" s="70">
        <f>SUM(H7:H80)</f>
        <v>0</v>
      </c>
      <c r="I81" s="41">
        <f>SUM(I7:I80)</f>
        <v>98.331969999999998</v>
      </c>
    </row>
    <row r="82" spans="1:9" ht="10.5">
      <c r="B82" s="34" t="s">
        <v>32</v>
      </c>
    </row>
    <row r="83" spans="1:9" ht="10.5">
      <c r="A83" s="35">
        <v>3</v>
      </c>
      <c r="B83" s="34" t="s">
        <v>115</v>
      </c>
    </row>
    <row r="85" spans="1:9">
      <c r="A85" s="1">
        <v>18</v>
      </c>
      <c r="B85" s="13" t="s">
        <v>116</v>
      </c>
      <c r="D85" s="13" t="s">
        <v>117</v>
      </c>
      <c r="E85" s="1" t="s">
        <v>41</v>
      </c>
      <c r="F85" s="31">
        <v>8.7650000000000006</v>
      </c>
      <c r="H85" s="31">
        <f>F85*G85</f>
        <v>0</v>
      </c>
      <c r="I85" s="4">
        <v>22.109269999999999</v>
      </c>
    </row>
    <row r="86" spans="1:9">
      <c r="B86" s="13" t="s">
        <v>42</v>
      </c>
      <c r="C86" s="1" t="s">
        <v>47</v>
      </c>
      <c r="D86" s="13" t="s">
        <v>118</v>
      </c>
    </row>
    <row r="87" spans="1:9">
      <c r="B87" s="13" t="s">
        <v>42</v>
      </c>
      <c r="C87" s="1" t="s">
        <v>43</v>
      </c>
      <c r="D87" s="13" t="s">
        <v>119</v>
      </c>
      <c r="G87" s="31">
        <v>2.073</v>
      </c>
    </row>
    <row r="88" spans="1:9">
      <c r="B88" s="13" t="s">
        <v>42</v>
      </c>
      <c r="C88" s="1" t="s">
        <v>47</v>
      </c>
      <c r="D88" s="13" t="s">
        <v>120</v>
      </c>
    </row>
    <row r="89" spans="1:9">
      <c r="B89" s="13" t="s">
        <v>42</v>
      </c>
      <c r="C89" s="1" t="s">
        <v>43</v>
      </c>
      <c r="D89" s="13" t="s">
        <v>121</v>
      </c>
      <c r="G89" s="31">
        <v>5.0549999999999997</v>
      </c>
    </row>
    <row r="90" spans="1:9">
      <c r="B90" s="13" t="s">
        <v>42</v>
      </c>
      <c r="C90" s="1" t="s">
        <v>47</v>
      </c>
      <c r="D90" s="13" t="s">
        <v>122</v>
      </c>
    </row>
    <row r="91" spans="1:9">
      <c r="B91" s="13" t="s">
        <v>42</v>
      </c>
      <c r="C91" s="1" t="s">
        <v>43</v>
      </c>
      <c r="D91" s="13" t="s">
        <v>123</v>
      </c>
      <c r="G91" s="31">
        <v>1.637</v>
      </c>
    </row>
    <row r="93" spans="1:9">
      <c r="A93" s="1">
        <v>19</v>
      </c>
      <c r="B93" s="13" t="s">
        <v>124</v>
      </c>
      <c r="D93" s="13" t="s">
        <v>125</v>
      </c>
      <c r="E93" s="1" t="s">
        <v>63</v>
      </c>
      <c r="F93" s="31">
        <v>27.404</v>
      </c>
      <c r="H93" s="31">
        <f>F93*G93</f>
        <v>0</v>
      </c>
      <c r="I93" s="4">
        <v>0.33295999999999998</v>
      </c>
    </row>
    <row r="94" spans="1:9">
      <c r="B94" s="13" t="s">
        <v>42</v>
      </c>
      <c r="C94" s="1" t="s">
        <v>43</v>
      </c>
      <c r="D94" s="13" t="s">
        <v>126</v>
      </c>
      <c r="G94" s="31">
        <v>27.404</v>
      </c>
    </row>
    <row r="96" spans="1:9">
      <c r="A96" s="1">
        <v>20</v>
      </c>
      <c r="B96" s="13" t="s">
        <v>127</v>
      </c>
      <c r="D96" s="13" t="s">
        <v>128</v>
      </c>
      <c r="E96" s="1" t="s">
        <v>102</v>
      </c>
      <c r="F96" s="31">
        <v>0.19800000000000001</v>
      </c>
      <c r="H96" s="31">
        <f>F96*G96</f>
        <v>0</v>
      </c>
      <c r="I96" s="4">
        <v>0.20851</v>
      </c>
    </row>
    <row r="97" spans="1:9">
      <c r="D97" s="13" t="s">
        <v>129</v>
      </c>
    </row>
    <row r="98" spans="1:9">
      <c r="B98" s="13" t="s">
        <v>42</v>
      </c>
      <c r="C98" s="1" t="s">
        <v>47</v>
      </c>
      <c r="D98" s="13" t="s">
        <v>130</v>
      </c>
    </row>
    <row r="99" spans="1:9">
      <c r="B99" s="13" t="s">
        <v>42</v>
      </c>
      <c r="C99" s="1" t="s">
        <v>43</v>
      </c>
      <c r="D99" s="13" t="s">
        <v>131</v>
      </c>
      <c r="G99" s="31">
        <v>0.16</v>
      </c>
    </row>
    <row r="100" spans="1:9">
      <c r="B100" s="13" t="s">
        <v>42</v>
      </c>
      <c r="C100" s="1" t="s">
        <v>47</v>
      </c>
      <c r="D100" s="13" t="s">
        <v>132</v>
      </c>
    </row>
    <row r="101" spans="1:9">
      <c r="B101" s="13" t="s">
        <v>42</v>
      </c>
      <c r="C101" s="1" t="s">
        <v>43</v>
      </c>
      <c r="D101" s="13" t="s">
        <v>133</v>
      </c>
      <c r="G101" s="31">
        <v>2.3E-2</v>
      </c>
    </row>
    <row r="102" spans="1:9">
      <c r="B102" s="13" t="s">
        <v>42</v>
      </c>
      <c r="C102" s="1" t="s">
        <v>47</v>
      </c>
      <c r="D102" s="13" t="s">
        <v>134</v>
      </c>
    </row>
    <row r="103" spans="1:9">
      <c r="B103" s="13" t="s">
        <v>42</v>
      </c>
      <c r="C103" s="1" t="s">
        <v>43</v>
      </c>
      <c r="D103" s="13" t="s">
        <v>135</v>
      </c>
      <c r="G103" s="31">
        <v>1.4999999999999999E-2</v>
      </c>
    </row>
    <row r="104" spans="1:9" ht="10.5">
      <c r="A104" s="38" t="s">
        <v>114</v>
      </c>
      <c r="B104" s="39"/>
      <c r="C104" s="40"/>
      <c r="D104" s="39"/>
      <c r="E104" s="40"/>
      <c r="F104" s="69"/>
      <c r="G104" s="69"/>
      <c r="H104" s="70">
        <f>SUM(H84:H103)</f>
        <v>0</v>
      </c>
      <c r="I104" s="41">
        <f>SUM(I84:I103)</f>
        <v>22.650739999999999</v>
      </c>
    </row>
    <row r="105" spans="1:9" ht="10.5">
      <c r="B105" s="34" t="s">
        <v>32</v>
      </c>
    </row>
    <row r="106" spans="1:9" ht="10.5">
      <c r="A106" s="35">
        <v>4</v>
      </c>
      <c r="B106" s="34" t="s">
        <v>136</v>
      </c>
    </row>
    <row r="108" spans="1:9">
      <c r="A108" s="1">
        <v>21</v>
      </c>
      <c r="B108" s="13" t="s">
        <v>137</v>
      </c>
      <c r="D108" s="13" t="s">
        <v>138</v>
      </c>
      <c r="E108" s="1" t="s">
        <v>41</v>
      </c>
      <c r="F108" s="31">
        <v>12.606</v>
      </c>
      <c r="H108" s="31">
        <f>F108*G108</f>
        <v>0</v>
      </c>
      <c r="I108" s="4">
        <v>23.835049999999999</v>
      </c>
    </row>
    <row r="109" spans="1:9">
      <c r="B109" s="13" t="s">
        <v>42</v>
      </c>
      <c r="C109" s="1" t="s">
        <v>43</v>
      </c>
      <c r="D109" s="13" t="s">
        <v>139</v>
      </c>
      <c r="G109" s="31">
        <v>12.606</v>
      </c>
    </row>
    <row r="111" spans="1:9">
      <c r="A111" s="1">
        <v>22</v>
      </c>
      <c r="B111" s="13" t="s">
        <v>140</v>
      </c>
      <c r="D111" s="13" t="s">
        <v>141</v>
      </c>
      <c r="E111" s="1" t="s">
        <v>142</v>
      </c>
      <c r="F111" s="31">
        <v>3</v>
      </c>
      <c r="H111" s="31">
        <f>F111*G111</f>
        <v>0</v>
      </c>
      <c r="I111" s="4">
        <v>1.9800000000000002E-2</v>
      </c>
    </row>
    <row r="112" spans="1:9">
      <c r="B112" s="13" t="s">
        <v>42</v>
      </c>
      <c r="C112" s="1" t="s">
        <v>43</v>
      </c>
      <c r="D112" s="13" t="s">
        <v>143</v>
      </c>
      <c r="G112" s="31">
        <v>3</v>
      </c>
    </row>
    <row r="114" spans="1:9">
      <c r="A114" s="1">
        <v>23</v>
      </c>
      <c r="B114" s="13" t="s">
        <v>144</v>
      </c>
      <c r="D114" s="13" t="s">
        <v>145</v>
      </c>
      <c r="E114" s="1" t="s">
        <v>146</v>
      </c>
      <c r="F114" s="31">
        <v>2.02</v>
      </c>
      <c r="H114" s="31">
        <f>F114*G114</f>
        <v>0</v>
      </c>
      <c r="I114" s="4">
        <v>0.13736000000000001</v>
      </c>
    </row>
    <row r="116" spans="1:9">
      <c r="A116" s="1">
        <v>24</v>
      </c>
      <c r="B116" s="13" t="s">
        <v>147</v>
      </c>
      <c r="D116" s="13" t="s">
        <v>148</v>
      </c>
      <c r="E116" s="1" t="s">
        <v>146</v>
      </c>
      <c r="F116" s="31">
        <v>1.01</v>
      </c>
      <c r="H116" s="31">
        <f>F116*G116</f>
        <v>0</v>
      </c>
      <c r="I116" s="4">
        <v>4.0399999999999998E-2</v>
      </c>
    </row>
    <row r="118" spans="1:9">
      <c r="A118" s="1">
        <v>25</v>
      </c>
      <c r="B118" s="13" t="s">
        <v>149</v>
      </c>
      <c r="D118" s="13" t="s">
        <v>150</v>
      </c>
      <c r="E118" s="1" t="s">
        <v>41</v>
      </c>
      <c r="F118" s="31">
        <v>0.41499999999999998</v>
      </c>
      <c r="H118" s="31">
        <f>F118*G118</f>
        <v>0</v>
      </c>
      <c r="I118" s="4">
        <v>1.0341800000000001</v>
      </c>
    </row>
    <row r="119" spans="1:9">
      <c r="B119" s="13" t="s">
        <v>42</v>
      </c>
      <c r="C119" s="1" t="s">
        <v>43</v>
      </c>
      <c r="D119" s="13" t="s">
        <v>151</v>
      </c>
      <c r="G119" s="31">
        <v>0.41499999999999998</v>
      </c>
    </row>
    <row r="121" spans="1:9">
      <c r="A121" s="1">
        <v>26</v>
      </c>
      <c r="B121" s="13" t="s">
        <v>152</v>
      </c>
      <c r="D121" s="13" t="s">
        <v>153</v>
      </c>
      <c r="E121" s="1" t="s">
        <v>41</v>
      </c>
      <c r="F121" s="31">
        <v>0.314</v>
      </c>
      <c r="H121" s="31">
        <f>F121*G121</f>
        <v>0</v>
      </c>
      <c r="I121" s="4">
        <v>0.59345999999999999</v>
      </c>
    </row>
    <row r="122" spans="1:9">
      <c r="B122" s="13" t="s">
        <v>42</v>
      </c>
      <c r="C122" s="1" t="s">
        <v>43</v>
      </c>
      <c r="D122" s="13" t="s">
        <v>154</v>
      </c>
      <c r="G122" s="31">
        <v>0.314</v>
      </c>
    </row>
    <row r="123" spans="1:9" ht="10.5">
      <c r="A123" s="38" t="s">
        <v>114</v>
      </c>
      <c r="B123" s="39"/>
      <c r="C123" s="40"/>
      <c r="D123" s="39"/>
      <c r="E123" s="40"/>
      <c r="F123" s="69"/>
      <c r="G123" s="69"/>
      <c r="H123" s="70">
        <f>SUM(H107:H122)</f>
        <v>0</v>
      </c>
      <c r="I123" s="41">
        <f>SUM(I107:I122)</f>
        <v>25.660250000000001</v>
      </c>
    </row>
    <row r="124" spans="1:9" ht="10.5">
      <c r="B124" s="34" t="s">
        <v>32</v>
      </c>
    </row>
    <row r="125" spans="1:9" ht="10.5">
      <c r="A125" s="35">
        <v>8</v>
      </c>
      <c r="B125" s="34" t="s">
        <v>155</v>
      </c>
    </row>
    <row r="127" spans="1:9">
      <c r="A127" s="1">
        <v>27</v>
      </c>
      <c r="B127" s="13" t="s">
        <v>156</v>
      </c>
      <c r="D127" s="13" t="s">
        <v>157</v>
      </c>
      <c r="E127" s="1" t="s">
        <v>36</v>
      </c>
      <c r="F127" s="31">
        <v>18.2</v>
      </c>
      <c r="H127" s="31">
        <f>F127*G127</f>
        <v>0</v>
      </c>
      <c r="I127" s="4">
        <v>0</v>
      </c>
    </row>
    <row r="129" spans="1:9">
      <c r="A129" s="1">
        <v>28</v>
      </c>
      <c r="B129" s="13" t="s">
        <v>158</v>
      </c>
      <c r="D129" s="13" t="s">
        <v>159</v>
      </c>
      <c r="E129" s="1" t="s">
        <v>36</v>
      </c>
      <c r="F129" s="31">
        <v>18.2</v>
      </c>
      <c r="H129" s="31">
        <f>F129*G129</f>
        <v>0</v>
      </c>
      <c r="I129" s="4">
        <v>0</v>
      </c>
    </row>
    <row r="131" spans="1:9">
      <c r="A131" s="1">
        <v>29</v>
      </c>
      <c r="B131" s="13" t="s">
        <v>160</v>
      </c>
      <c r="D131" s="13" t="s">
        <v>161</v>
      </c>
      <c r="E131" s="1" t="s">
        <v>142</v>
      </c>
      <c r="F131" s="31">
        <v>5</v>
      </c>
      <c r="H131" s="31">
        <f>F131*G131</f>
        <v>0</v>
      </c>
      <c r="I131" s="4">
        <v>0.1071</v>
      </c>
    </row>
    <row r="132" spans="1:9">
      <c r="B132" s="13" t="s">
        <v>42</v>
      </c>
      <c r="C132" s="1" t="s">
        <v>47</v>
      </c>
      <c r="D132" s="13" t="s">
        <v>162</v>
      </c>
    </row>
    <row r="133" spans="1:9">
      <c r="B133" s="13" t="s">
        <v>42</v>
      </c>
      <c r="C133" s="1" t="s">
        <v>43</v>
      </c>
      <c r="D133" s="13" t="s">
        <v>163</v>
      </c>
      <c r="G133" s="31">
        <v>2</v>
      </c>
    </row>
    <row r="134" spans="1:9">
      <c r="B134" s="13" t="s">
        <v>42</v>
      </c>
      <c r="C134" s="1" t="s">
        <v>47</v>
      </c>
      <c r="D134" s="13" t="s">
        <v>93</v>
      </c>
    </row>
    <row r="135" spans="1:9">
      <c r="B135" s="13" t="s">
        <v>42</v>
      </c>
      <c r="C135" s="1" t="s">
        <v>43</v>
      </c>
      <c r="D135" s="13" t="s">
        <v>164</v>
      </c>
      <c r="G135" s="31">
        <v>3</v>
      </c>
    </row>
    <row r="137" spans="1:9">
      <c r="A137" s="1">
        <v>30</v>
      </c>
      <c r="B137" s="13" t="s">
        <v>165</v>
      </c>
      <c r="D137" s="13" t="s">
        <v>166</v>
      </c>
      <c r="E137" s="1" t="s">
        <v>146</v>
      </c>
      <c r="F137" s="31">
        <v>5.05</v>
      </c>
      <c r="H137" s="31">
        <f>F137*G137</f>
        <v>0</v>
      </c>
      <c r="I137" s="4">
        <v>2.4997500000000001</v>
      </c>
    </row>
    <row r="138" spans="1:9">
      <c r="B138" s="13" t="s">
        <v>42</v>
      </c>
      <c r="C138" s="1" t="s">
        <v>43</v>
      </c>
      <c r="D138" s="13" t="s">
        <v>167</v>
      </c>
      <c r="G138" s="31">
        <v>5.05</v>
      </c>
    </row>
    <row r="140" spans="1:9">
      <c r="A140" s="1">
        <v>31</v>
      </c>
      <c r="B140" s="13" t="s">
        <v>168</v>
      </c>
      <c r="D140" s="13" t="s">
        <v>169</v>
      </c>
      <c r="E140" s="1" t="s">
        <v>142</v>
      </c>
      <c r="F140" s="31">
        <v>2</v>
      </c>
      <c r="H140" s="31">
        <f>F140*G140</f>
        <v>0</v>
      </c>
      <c r="I140" s="4">
        <v>7.8060000000000004E-2</v>
      </c>
    </row>
    <row r="141" spans="1:9">
      <c r="B141" s="13" t="s">
        <v>42</v>
      </c>
      <c r="C141" s="1" t="s">
        <v>47</v>
      </c>
      <c r="D141" s="13" t="s">
        <v>170</v>
      </c>
    </row>
    <row r="142" spans="1:9">
      <c r="B142" s="13" t="s">
        <v>42</v>
      </c>
      <c r="C142" s="1" t="s">
        <v>43</v>
      </c>
      <c r="D142" s="13" t="s">
        <v>163</v>
      </c>
      <c r="G142" s="31">
        <v>2</v>
      </c>
    </row>
    <row r="144" spans="1:9">
      <c r="A144" s="1">
        <v>32</v>
      </c>
      <c r="B144" s="13" t="s">
        <v>171</v>
      </c>
      <c r="D144" s="13" t="s">
        <v>172</v>
      </c>
      <c r="E144" s="1" t="s">
        <v>146</v>
      </c>
      <c r="F144" s="31">
        <v>2.02</v>
      </c>
      <c r="H144" s="31">
        <f>F144*G144</f>
        <v>0</v>
      </c>
      <c r="I144" s="4">
        <v>0.93930000000000002</v>
      </c>
    </row>
    <row r="146" spans="1:9">
      <c r="A146" s="1">
        <v>33</v>
      </c>
      <c r="B146" s="13" t="s">
        <v>173</v>
      </c>
      <c r="D146" s="13" t="s">
        <v>174</v>
      </c>
      <c r="E146" s="1" t="s">
        <v>142</v>
      </c>
      <c r="F146" s="31">
        <v>1</v>
      </c>
      <c r="H146" s="31">
        <f>F146*G146</f>
        <v>0</v>
      </c>
      <c r="I146" s="4">
        <v>4.6800000000000001E-3</v>
      </c>
    </row>
    <row r="148" spans="1:9">
      <c r="A148" s="1">
        <v>34</v>
      </c>
      <c r="B148" s="13" t="s">
        <v>175</v>
      </c>
      <c r="D148" s="13" t="s">
        <v>176</v>
      </c>
      <c r="E148" s="1" t="s">
        <v>146</v>
      </c>
      <c r="F148" s="31">
        <v>1</v>
      </c>
      <c r="H148" s="31">
        <f>F148*G148</f>
        <v>0</v>
      </c>
      <c r="I148" s="4">
        <v>5.3999999999999999E-2</v>
      </c>
    </row>
    <row r="150" spans="1:9">
      <c r="A150" s="1">
        <v>35</v>
      </c>
      <c r="B150" s="13" t="s">
        <v>177</v>
      </c>
      <c r="D150" s="13" t="s">
        <v>178</v>
      </c>
      <c r="E150" s="1" t="s">
        <v>142</v>
      </c>
      <c r="F150" s="31">
        <v>5</v>
      </c>
      <c r="H150" s="31">
        <f>F150*G150</f>
        <v>0</v>
      </c>
      <c r="I150" s="4">
        <v>3.5099999999999999E-2</v>
      </c>
    </row>
    <row r="151" spans="1:9">
      <c r="B151" s="13" t="s">
        <v>42</v>
      </c>
      <c r="C151" s="1" t="s">
        <v>47</v>
      </c>
      <c r="D151" s="13" t="s">
        <v>179</v>
      </c>
    </row>
    <row r="152" spans="1:9">
      <c r="B152" s="13" t="s">
        <v>42</v>
      </c>
      <c r="C152" s="1" t="s">
        <v>43</v>
      </c>
      <c r="D152" s="13" t="s">
        <v>180</v>
      </c>
      <c r="G152" s="31">
        <v>5</v>
      </c>
    </row>
    <row r="154" spans="1:9">
      <c r="A154" s="1">
        <v>36</v>
      </c>
      <c r="B154" s="13" t="s">
        <v>181</v>
      </c>
      <c r="D154" s="13" t="s">
        <v>182</v>
      </c>
      <c r="E154" s="1" t="s">
        <v>146</v>
      </c>
      <c r="F154" s="31">
        <v>2</v>
      </c>
      <c r="H154" s="31">
        <f>F154*G154</f>
        <v>0</v>
      </c>
      <c r="I154" s="4">
        <v>0.192</v>
      </c>
    </row>
    <row r="155" spans="1:9">
      <c r="D155" s="13" t="s">
        <v>183</v>
      </c>
    </row>
    <row r="157" spans="1:9">
      <c r="A157" s="1">
        <v>37</v>
      </c>
      <c r="B157" s="13" t="s">
        <v>184</v>
      </c>
      <c r="D157" s="13" t="s">
        <v>185</v>
      </c>
      <c r="E157" s="1" t="s">
        <v>186</v>
      </c>
      <c r="F157" s="31">
        <v>3</v>
      </c>
      <c r="H157" s="31">
        <f>F157*G157</f>
        <v>0</v>
      </c>
      <c r="I157" s="4">
        <v>0.255</v>
      </c>
    </row>
    <row r="159" spans="1:9">
      <c r="A159" s="1">
        <v>38</v>
      </c>
      <c r="B159" s="13" t="s">
        <v>187</v>
      </c>
      <c r="D159" s="13" t="s">
        <v>188</v>
      </c>
      <c r="E159" s="1" t="s">
        <v>36</v>
      </c>
      <c r="F159" s="31">
        <v>18.2</v>
      </c>
      <c r="H159" s="31">
        <f>F159*G159</f>
        <v>0</v>
      </c>
      <c r="I159" s="4">
        <v>0</v>
      </c>
    </row>
    <row r="161" spans="1:9">
      <c r="A161" s="1">
        <v>39</v>
      </c>
      <c r="B161" s="13" t="s">
        <v>189</v>
      </c>
      <c r="D161" s="13" t="s">
        <v>190</v>
      </c>
      <c r="E161" s="1" t="s">
        <v>36</v>
      </c>
      <c r="F161" s="31">
        <v>18.472999999999999</v>
      </c>
      <c r="H161" s="31">
        <f>F161*G161</f>
        <v>0</v>
      </c>
      <c r="I161" s="4">
        <v>1.478E-2</v>
      </c>
    </row>
    <row r="162" spans="1:9">
      <c r="B162" s="13" t="s">
        <v>42</v>
      </c>
      <c r="C162" s="1" t="s">
        <v>43</v>
      </c>
      <c r="D162" s="13" t="s">
        <v>191</v>
      </c>
      <c r="G162" s="31">
        <v>18.472999999999999</v>
      </c>
    </row>
    <row r="164" spans="1:9">
      <c r="A164" s="1">
        <v>40</v>
      </c>
      <c r="B164" s="13" t="s">
        <v>192</v>
      </c>
      <c r="D164" s="13" t="s">
        <v>193</v>
      </c>
      <c r="E164" s="1" t="s">
        <v>142</v>
      </c>
      <c r="F164" s="31">
        <v>3</v>
      </c>
      <c r="H164" s="31">
        <f>F164*G164</f>
        <v>0</v>
      </c>
      <c r="I164" s="4">
        <v>0</v>
      </c>
    </row>
    <row r="165" spans="1:9">
      <c r="D165" s="13" t="s">
        <v>194</v>
      </c>
    </row>
    <row r="166" spans="1:9">
      <c r="B166" s="13" t="s">
        <v>42</v>
      </c>
      <c r="C166" s="1" t="s">
        <v>43</v>
      </c>
      <c r="D166" s="13" t="s">
        <v>143</v>
      </c>
      <c r="G166" s="31">
        <v>3</v>
      </c>
    </row>
    <row r="168" spans="1:9">
      <c r="A168" s="1">
        <v>41</v>
      </c>
      <c r="B168" s="13" t="s">
        <v>195</v>
      </c>
      <c r="D168" s="13" t="s">
        <v>196</v>
      </c>
      <c r="E168" s="1" t="s">
        <v>146</v>
      </c>
      <c r="F168" s="31">
        <v>2.0299999999999998</v>
      </c>
      <c r="H168" s="31">
        <f>F168*G168</f>
        <v>0</v>
      </c>
      <c r="I168" s="4">
        <v>0</v>
      </c>
    </row>
    <row r="169" spans="1:9">
      <c r="B169" s="13" t="s">
        <v>42</v>
      </c>
      <c r="C169" s="1" t="s">
        <v>43</v>
      </c>
      <c r="D169" s="13" t="s">
        <v>197</v>
      </c>
      <c r="G169" s="31">
        <v>2.0299999999999998</v>
      </c>
    </row>
    <row r="171" spans="1:9">
      <c r="A171" s="1">
        <v>42</v>
      </c>
      <c r="B171" s="13" t="s">
        <v>198</v>
      </c>
      <c r="D171" s="13" t="s">
        <v>199</v>
      </c>
      <c r="E171" s="1" t="s">
        <v>146</v>
      </c>
      <c r="F171" s="31">
        <v>1.0149999999999999</v>
      </c>
      <c r="H171" s="31">
        <f>F171*G171</f>
        <v>0</v>
      </c>
      <c r="I171" s="4">
        <v>0</v>
      </c>
    </row>
    <row r="172" spans="1:9">
      <c r="B172" s="13" t="s">
        <v>42</v>
      </c>
      <c r="C172" s="1" t="s">
        <v>43</v>
      </c>
      <c r="D172" s="13" t="s">
        <v>200</v>
      </c>
      <c r="G172" s="31">
        <v>1.0149999999999999</v>
      </c>
    </row>
    <row r="174" spans="1:9">
      <c r="A174" s="1">
        <v>43</v>
      </c>
      <c r="B174" s="13" t="s">
        <v>201</v>
      </c>
      <c r="D174" s="13" t="s">
        <v>332</v>
      </c>
      <c r="E174" s="1" t="s">
        <v>146</v>
      </c>
      <c r="F174" s="31">
        <v>1</v>
      </c>
      <c r="H174" s="31">
        <f>F174*G174</f>
        <v>0</v>
      </c>
      <c r="I174" s="4">
        <v>0.02</v>
      </c>
    </row>
    <row r="176" spans="1:9">
      <c r="A176" s="1">
        <v>44</v>
      </c>
      <c r="B176" s="13" t="s">
        <v>202</v>
      </c>
      <c r="D176" s="13" t="s">
        <v>333</v>
      </c>
      <c r="E176" s="1" t="s">
        <v>146</v>
      </c>
      <c r="F176" s="31">
        <v>1</v>
      </c>
      <c r="H176" s="31">
        <f>F176*G176</f>
        <v>0</v>
      </c>
      <c r="I176" s="4">
        <v>0.02</v>
      </c>
    </row>
    <row r="178" spans="1:9">
      <c r="A178" s="1">
        <v>45</v>
      </c>
      <c r="B178" s="13" t="s">
        <v>203</v>
      </c>
      <c r="D178" s="13" t="s">
        <v>334</v>
      </c>
      <c r="E178" s="1" t="s">
        <v>146</v>
      </c>
      <c r="F178" s="31">
        <v>1</v>
      </c>
      <c r="H178" s="31">
        <f>F178*G178</f>
        <v>0</v>
      </c>
      <c r="I178" s="4">
        <v>0.02</v>
      </c>
    </row>
    <row r="180" spans="1:9">
      <c r="A180" s="1">
        <v>46</v>
      </c>
      <c r="B180" s="13" t="s">
        <v>204</v>
      </c>
      <c r="D180" s="13" t="s">
        <v>335</v>
      </c>
      <c r="E180" s="1" t="s">
        <v>146</v>
      </c>
      <c r="F180" s="31">
        <v>3</v>
      </c>
      <c r="H180" s="31">
        <f>F180*G180</f>
        <v>0</v>
      </c>
      <c r="I180" s="4">
        <v>1.8749999999999999E-2</v>
      </c>
    </row>
    <row r="182" spans="1:9">
      <c r="A182" s="1">
        <v>47</v>
      </c>
      <c r="B182" s="13" t="s">
        <v>205</v>
      </c>
      <c r="D182" s="13" t="s">
        <v>336</v>
      </c>
      <c r="E182" s="1" t="s">
        <v>146</v>
      </c>
      <c r="F182" s="31">
        <v>3</v>
      </c>
      <c r="H182" s="31">
        <f>F182*G182</f>
        <v>0</v>
      </c>
      <c r="I182" s="4">
        <v>1.7999999999999999E-2</v>
      </c>
    </row>
    <row r="184" spans="1:9">
      <c r="A184" s="1">
        <v>48</v>
      </c>
      <c r="B184" s="13" t="s">
        <v>206</v>
      </c>
      <c r="D184" s="13" t="s">
        <v>207</v>
      </c>
      <c r="E184" s="1" t="s">
        <v>146</v>
      </c>
      <c r="F184" s="31">
        <v>1</v>
      </c>
      <c r="H184" s="31">
        <f>F184*G184</f>
        <v>0</v>
      </c>
      <c r="I184" s="4">
        <v>0</v>
      </c>
    </row>
    <row r="186" spans="1:9">
      <c r="A186" s="1">
        <v>49</v>
      </c>
      <c r="B186" s="13" t="s">
        <v>208</v>
      </c>
      <c r="D186" s="13" t="s">
        <v>209</v>
      </c>
      <c r="E186" s="1" t="s">
        <v>210</v>
      </c>
      <c r="F186" s="31">
        <v>3</v>
      </c>
      <c r="H186" s="31">
        <f>F186*G186</f>
        <v>0</v>
      </c>
      <c r="I186" s="4">
        <v>0</v>
      </c>
    </row>
    <row r="188" spans="1:9">
      <c r="A188" s="1">
        <v>50</v>
      </c>
      <c r="B188" s="13" t="s">
        <v>211</v>
      </c>
      <c r="D188" s="13" t="s">
        <v>212</v>
      </c>
      <c r="E188" s="1" t="s">
        <v>146</v>
      </c>
      <c r="F188" s="31">
        <v>1</v>
      </c>
      <c r="H188" s="31">
        <f>F188*G188</f>
        <v>0</v>
      </c>
      <c r="I188" s="4">
        <v>0.01</v>
      </c>
    </row>
    <row r="190" spans="1:9">
      <c r="A190" s="1">
        <v>51</v>
      </c>
      <c r="B190" s="13" t="s">
        <v>213</v>
      </c>
      <c r="D190" s="13" t="s">
        <v>337</v>
      </c>
      <c r="E190" s="1" t="s">
        <v>146</v>
      </c>
      <c r="F190" s="31">
        <v>1</v>
      </c>
      <c r="H190" s="31">
        <f>F190*G190</f>
        <v>0</v>
      </c>
      <c r="I190" s="4">
        <v>5.0000000000000001E-3</v>
      </c>
    </row>
    <row r="192" spans="1:9">
      <c r="A192" s="1">
        <v>52</v>
      </c>
      <c r="B192" s="13" t="s">
        <v>214</v>
      </c>
      <c r="D192" s="13" t="s">
        <v>215</v>
      </c>
      <c r="E192" s="1" t="s">
        <v>146</v>
      </c>
      <c r="F192" s="31">
        <v>1</v>
      </c>
      <c r="H192" s="31">
        <f>F192*G192</f>
        <v>0</v>
      </c>
      <c r="I192" s="4">
        <v>5.0000000000000001E-3</v>
      </c>
    </row>
    <row r="194" spans="1:9">
      <c r="A194" s="1">
        <v>53</v>
      </c>
      <c r="B194" s="13" t="s">
        <v>208</v>
      </c>
      <c r="D194" s="13" t="s">
        <v>209</v>
      </c>
      <c r="E194" s="1" t="s">
        <v>210</v>
      </c>
      <c r="F194" s="31">
        <v>1</v>
      </c>
      <c r="H194" s="31">
        <f>F194*G194</f>
        <v>0</v>
      </c>
      <c r="I194" s="4">
        <v>0</v>
      </c>
    </row>
    <row r="196" spans="1:9">
      <c r="A196" s="1">
        <v>54</v>
      </c>
      <c r="B196" s="13" t="s">
        <v>216</v>
      </c>
      <c r="D196" s="13" t="s">
        <v>217</v>
      </c>
      <c r="E196" s="1" t="s">
        <v>146</v>
      </c>
      <c r="F196" s="31">
        <v>1</v>
      </c>
      <c r="H196" s="31">
        <f>F196*G196</f>
        <v>0</v>
      </c>
      <c r="I196" s="4">
        <v>0.35</v>
      </c>
    </row>
    <row r="198" spans="1:9">
      <c r="A198" s="1">
        <v>55</v>
      </c>
      <c r="B198" s="13" t="s">
        <v>208</v>
      </c>
      <c r="D198" s="13" t="s">
        <v>218</v>
      </c>
      <c r="E198" s="1" t="s">
        <v>210</v>
      </c>
      <c r="F198" s="31">
        <v>1</v>
      </c>
      <c r="H198" s="31">
        <f>F198*G198</f>
        <v>0</v>
      </c>
      <c r="I198" s="4">
        <v>0</v>
      </c>
    </row>
    <row r="200" spans="1:9">
      <c r="A200" s="1">
        <v>56</v>
      </c>
      <c r="B200" s="13" t="s">
        <v>219</v>
      </c>
      <c r="D200" s="13" t="s">
        <v>220</v>
      </c>
      <c r="E200" s="1" t="s">
        <v>36</v>
      </c>
      <c r="F200" s="31">
        <v>8</v>
      </c>
      <c r="H200" s="31">
        <f>F200*G200</f>
        <v>0</v>
      </c>
      <c r="I200" s="4">
        <v>0</v>
      </c>
    </row>
    <row r="202" spans="1:9">
      <c r="A202" s="1">
        <v>57</v>
      </c>
      <c r="B202" s="13" t="s">
        <v>221</v>
      </c>
      <c r="D202" s="13" t="s">
        <v>222</v>
      </c>
      <c r="E202" s="1" t="s">
        <v>36</v>
      </c>
      <c r="F202" s="31">
        <v>8.7439999999999998</v>
      </c>
      <c r="H202" s="31">
        <f>F202*G202</f>
        <v>0</v>
      </c>
      <c r="I202" s="4">
        <v>1.5740000000000001E-2</v>
      </c>
    </row>
    <row r="203" spans="1:9">
      <c r="B203" s="13" t="s">
        <v>42</v>
      </c>
      <c r="C203" s="1" t="s">
        <v>43</v>
      </c>
      <c r="D203" s="13" t="s">
        <v>223</v>
      </c>
      <c r="G203" s="31">
        <v>8.7439999999999998</v>
      </c>
    </row>
    <row r="205" spans="1:9">
      <c r="A205" s="1">
        <v>58</v>
      </c>
      <c r="B205" s="13" t="s">
        <v>224</v>
      </c>
      <c r="D205" s="13" t="s">
        <v>225</v>
      </c>
      <c r="E205" s="1" t="s">
        <v>36</v>
      </c>
      <c r="F205" s="31">
        <v>13</v>
      </c>
      <c r="H205" s="31">
        <f>F205*G205</f>
        <v>0</v>
      </c>
      <c r="I205" s="4">
        <v>0</v>
      </c>
    </row>
    <row r="206" spans="1:9">
      <c r="B206" s="13" t="s">
        <v>42</v>
      </c>
      <c r="C206" s="1" t="s">
        <v>43</v>
      </c>
      <c r="D206" s="13" t="s">
        <v>226</v>
      </c>
      <c r="G206" s="31">
        <v>7</v>
      </c>
    </row>
    <row r="207" spans="1:9">
      <c r="B207" s="13" t="s">
        <v>42</v>
      </c>
      <c r="C207" s="1" t="s">
        <v>47</v>
      </c>
      <c r="D207" s="13" t="s">
        <v>227</v>
      </c>
    </row>
    <row r="208" spans="1:9">
      <c r="B208" s="13" t="s">
        <v>42</v>
      </c>
      <c r="C208" s="1" t="s">
        <v>43</v>
      </c>
      <c r="D208" s="13" t="s">
        <v>228</v>
      </c>
      <c r="G208" s="31">
        <v>6</v>
      </c>
    </row>
    <row r="210" spans="1:9">
      <c r="A210" s="1">
        <v>59</v>
      </c>
      <c r="B210" s="13" t="s">
        <v>229</v>
      </c>
      <c r="D210" s="13" t="s">
        <v>230</v>
      </c>
      <c r="E210" s="1" t="s">
        <v>36</v>
      </c>
      <c r="F210" s="31">
        <v>14.209</v>
      </c>
      <c r="H210" s="31">
        <f>F210*G210</f>
        <v>0</v>
      </c>
      <c r="I210" s="4">
        <v>3.5520000000000003E-2</v>
      </c>
    </row>
    <row r="211" spans="1:9">
      <c r="B211" s="13" t="s">
        <v>42</v>
      </c>
      <c r="C211" s="1" t="s">
        <v>43</v>
      </c>
      <c r="D211" s="13" t="s">
        <v>231</v>
      </c>
      <c r="G211" s="31">
        <v>14.209</v>
      </c>
    </row>
    <row r="213" spans="1:9">
      <c r="A213" s="1">
        <v>60</v>
      </c>
      <c r="B213" s="13" t="s">
        <v>232</v>
      </c>
      <c r="D213" s="13" t="s">
        <v>233</v>
      </c>
      <c r="E213" s="1" t="s">
        <v>36</v>
      </c>
      <c r="F213" s="31">
        <v>98</v>
      </c>
      <c r="H213" s="31">
        <f>F213*G213</f>
        <v>0</v>
      </c>
      <c r="I213" s="4">
        <v>0</v>
      </c>
    </row>
    <row r="214" spans="1:9">
      <c r="B214" s="13" t="s">
        <v>42</v>
      </c>
      <c r="C214" s="1" t="s">
        <v>43</v>
      </c>
      <c r="D214" s="13" t="s">
        <v>234</v>
      </c>
      <c r="G214" s="31">
        <v>98</v>
      </c>
    </row>
    <row r="216" spans="1:9">
      <c r="A216" s="1">
        <v>61</v>
      </c>
      <c r="B216" s="13" t="s">
        <v>235</v>
      </c>
      <c r="D216" s="13" t="s">
        <v>236</v>
      </c>
      <c r="E216" s="1" t="s">
        <v>36</v>
      </c>
      <c r="F216" s="31">
        <v>107.114</v>
      </c>
      <c r="H216" s="31">
        <f>F216*G216</f>
        <v>0</v>
      </c>
      <c r="I216" s="4">
        <v>0.37490000000000001</v>
      </c>
    </row>
    <row r="217" spans="1:9">
      <c r="B217" s="13" t="s">
        <v>42</v>
      </c>
      <c r="C217" s="1" t="s">
        <v>43</v>
      </c>
      <c r="D217" s="13" t="s">
        <v>237</v>
      </c>
      <c r="G217" s="31">
        <v>107.114</v>
      </c>
    </row>
    <row r="219" spans="1:9">
      <c r="A219" s="1">
        <v>62</v>
      </c>
      <c r="B219" s="13" t="s">
        <v>238</v>
      </c>
      <c r="D219" s="13" t="s">
        <v>239</v>
      </c>
      <c r="E219" s="1" t="s">
        <v>142</v>
      </c>
      <c r="F219" s="31">
        <v>2</v>
      </c>
      <c r="H219" s="31">
        <f>F219*G219</f>
        <v>0</v>
      </c>
      <c r="I219" s="4">
        <v>6.0000000000000002E-5</v>
      </c>
    </row>
    <row r="220" spans="1:9">
      <c r="B220" s="13" t="s">
        <v>42</v>
      </c>
      <c r="C220" s="1" t="s">
        <v>43</v>
      </c>
      <c r="D220" s="13" t="s">
        <v>240</v>
      </c>
      <c r="G220" s="31">
        <v>2</v>
      </c>
    </row>
    <row r="222" spans="1:9">
      <c r="A222" s="1">
        <v>63</v>
      </c>
      <c r="B222" s="13" t="s">
        <v>241</v>
      </c>
      <c r="D222" s="13" t="s">
        <v>242</v>
      </c>
      <c r="E222" s="1" t="s">
        <v>146</v>
      </c>
      <c r="F222" s="31">
        <v>1.0149999999999999</v>
      </c>
      <c r="H222" s="31">
        <f>F222*G222</f>
        <v>0</v>
      </c>
      <c r="I222" s="4">
        <v>8.0999999999999996E-4</v>
      </c>
    </row>
    <row r="223" spans="1:9">
      <c r="B223" s="13" t="s">
        <v>42</v>
      </c>
      <c r="C223" s="1" t="s">
        <v>47</v>
      </c>
      <c r="D223" s="13" t="s">
        <v>243</v>
      </c>
    </row>
    <row r="224" spans="1:9">
      <c r="B224" s="13" t="s">
        <v>42</v>
      </c>
      <c r="C224" s="1" t="s">
        <v>43</v>
      </c>
      <c r="D224" s="13" t="s">
        <v>200</v>
      </c>
      <c r="G224" s="31">
        <v>1.0149999999999999</v>
      </c>
    </row>
    <row r="226" spans="1:9">
      <c r="A226" s="1">
        <v>64</v>
      </c>
      <c r="B226" s="13" t="s">
        <v>244</v>
      </c>
      <c r="D226" s="13" t="s">
        <v>245</v>
      </c>
      <c r="E226" s="1" t="s">
        <v>146</v>
      </c>
      <c r="F226" s="31">
        <v>1.0149999999999999</v>
      </c>
      <c r="H226" s="31">
        <f>F226*G226</f>
        <v>0</v>
      </c>
      <c r="I226" s="4">
        <v>2.5400000000000002E-3</v>
      </c>
    </row>
    <row r="227" spans="1:9">
      <c r="B227" s="13" t="s">
        <v>42</v>
      </c>
      <c r="C227" s="1" t="s">
        <v>43</v>
      </c>
      <c r="D227" s="13" t="s">
        <v>200</v>
      </c>
      <c r="G227" s="31">
        <v>1.0149999999999999</v>
      </c>
    </row>
    <row r="229" spans="1:9">
      <c r="A229" s="1">
        <v>65</v>
      </c>
      <c r="B229" s="13" t="s">
        <v>246</v>
      </c>
      <c r="D229" s="13" t="s">
        <v>247</v>
      </c>
      <c r="E229" s="1" t="s">
        <v>142</v>
      </c>
      <c r="F229" s="31">
        <v>11</v>
      </c>
      <c r="H229" s="31">
        <f>F229*G229</f>
        <v>0</v>
      </c>
      <c r="I229" s="4">
        <v>1.1E-4</v>
      </c>
    </row>
    <row r="230" spans="1:9">
      <c r="B230" s="13" t="s">
        <v>42</v>
      </c>
      <c r="C230" s="1" t="s">
        <v>43</v>
      </c>
      <c r="D230" s="13" t="s">
        <v>248</v>
      </c>
      <c r="G230" s="31">
        <v>11</v>
      </c>
    </row>
    <row r="232" spans="1:9">
      <c r="A232" s="1">
        <v>66</v>
      </c>
      <c r="B232" s="13" t="s">
        <v>249</v>
      </c>
      <c r="D232" s="13" t="s">
        <v>250</v>
      </c>
      <c r="E232" s="1" t="s">
        <v>146</v>
      </c>
      <c r="F232" s="31">
        <v>6.09</v>
      </c>
      <c r="H232" s="31">
        <f>F232*G232</f>
        <v>0</v>
      </c>
      <c r="I232" s="4">
        <v>4.5700000000000003E-3</v>
      </c>
    </row>
    <row r="233" spans="1:9">
      <c r="B233" s="13" t="s">
        <v>42</v>
      </c>
      <c r="C233" s="1" t="s">
        <v>47</v>
      </c>
      <c r="D233" s="13" t="s">
        <v>227</v>
      </c>
    </row>
    <row r="234" spans="1:9">
      <c r="B234" s="13" t="s">
        <v>42</v>
      </c>
      <c r="C234" s="1" t="s">
        <v>43</v>
      </c>
      <c r="D234" s="13" t="s">
        <v>251</v>
      </c>
      <c r="G234" s="31">
        <v>6.09</v>
      </c>
    </row>
    <row r="236" spans="1:9">
      <c r="A236" s="1">
        <v>67</v>
      </c>
      <c r="B236" s="13" t="s">
        <v>252</v>
      </c>
      <c r="D236" s="13" t="s">
        <v>253</v>
      </c>
      <c r="E236" s="1" t="s">
        <v>146</v>
      </c>
      <c r="F236" s="31">
        <v>1.0149999999999999</v>
      </c>
      <c r="H236" s="31">
        <f>F236*G236</f>
        <v>0</v>
      </c>
      <c r="I236" s="4">
        <v>9.3000000000000005E-4</v>
      </c>
    </row>
    <row r="237" spans="1:9">
      <c r="B237" s="13" t="s">
        <v>42</v>
      </c>
      <c r="C237" s="1" t="s">
        <v>43</v>
      </c>
      <c r="D237" s="13" t="s">
        <v>200</v>
      </c>
      <c r="G237" s="31">
        <v>1.0149999999999999</v>
      </c>
    </row>
    <row r="239" spans="1:9">
      <c r="A239" s="1">
        <v>68</v>
      </c>
      <c r="B239" s="13" t="s">
        <v>254</v>
      </c>
      <c r="D239" s="13" t="s">
        <v>255</v>
      </c>
      <c r="E239" s="1" t="s">
        <v>146</v>
      </c>
      <c r="F239" s="31">
        <v>2.0299999999999998</v>
      </c>
      <c r="H239" s="31">
        <f>F239*G239</f>
        <v>0</v>
      </c>
      <c r="I239" s="4">
        <v>1.5200000000000001E-3</v>
      </c>
    </row>
    <row r="240" spans="1:9">
      <c r="B240" s="13" t="s">
        <v>42</v>
      </c>
      <c r="C240" s="1" t="s">
        <v>43</v>
      </c>
      <c r="D240" s="13" t="s">
        <v>197</v>
      </c>
      <c r="G240" s="31">
        <v>2.0299999999999998</v>
      </c>
    </row>
    <row r="242" spans="1:9">
      <c r="A242" s="1">
        <v>69</v>
      </c>
      <c r="B242" s="13" t="s">
        <v>256</v>
      </c>
      <c r="D242" s="13" t="s">
        <v>257</v>
      </c>
      <c r="E242" s="1" t="s">
        <v>146</v>
      </c>
      <c r="F242" s="31">
        <v>2.0299999999999998</v>
      </c>
      <c r="H242" s="31">
        <f>F242*G242</f>
        <v>0</v>
      </c>
      <c r="I242" s="4">
        <v>0</v>
      </c>
    </row>
    <row r="243" spans="1:9">
      <c r="B243" s="13" t="s">
        <v>42</v>
      </c>
      <c r="C243" s="1" t="s">
        <v>43</v>
      </c>
      <c r="D243" s="13" t="s">
        <v>197</v>
      </c>
      <c r="G243" s="31">
        <v>2.0299999999999998</v>
      </c>
    </row>
    <row r="245" spans="1:9">
      <c r="A245" s="1">
        <v>70</v>
      </c>
      <c r="B245" s="13" t="s">
        <v>258</v>
      </c>
      <c r="D245" s="13" t="s">
        <v>259</v>
      </c>
      <c r="E245" s="1" t="s">
        <v>146</v>
      </c>
      <c r="F245" s="31">
        <v>1</v>
      </c>
      <c r="H245" s="31">
        <f>F245*G245</f>
        <v>0</v>
      </c>
      <c r="I245" s="4">
        <v>6.9999999999999994E-5</v>
      </c>
    </row>
    <row r="247" spans="1:9">
      <c r="A247" s="1">
        <v>71</v>
      </c>
      <c r="B247" s="13" t="s">
        <v>260</v>
      </c>
      <c r="D247" s="13" t="s">
        <v>261</v>
      </c>
      <c r="E247" s="1" t="s">
        <v>146</v>
      </c>
      <c r="F247" s="31">
        <v>1.0149999999999999</v>
      </c>
      <c r="H247" s="31">
        <f>F247*G247</f>
        <v>0</v>
      </c>
      <c r="I247" s="4">
        <v>1.523E-2</v>
      </c>
    </row>
    <row r="249" spans="1:9">
      <c r="A249" s="1">
        <v>72</v>
      </c>
      <c r="B249" s="13" t="s">
        <v>262</v>
      </c>
      <c r="D249" s="13" t="s">
        <v>263</v>
      </c>
      <c r="E249" s="1" t="s">
        <v>142</v>
      </c>
      <c r="F249" s="31">
        <v>1</v>
      </c>
      <c r="H249" s="31">
        <f>F249*G249</f>
        <v>0</v>
      </c>
      <c r="I249" s="4">
        <v>2.7899999999999999E-3</v>
      </c>
    </row>
    <row r="251" spans="1:9">
      <c r="A251" s="1">
        <v>73</v>
      </c>
      <c r="B251" s="13" t="s">
        <v>264</v>
      </c>
      <c r="D251" s="13" t="s">
        <v>265</v>
      </c>
      <c r="E251" s="1" t="s">
        <v>146</v>
      </c>
      <c r="F251" s="31">
        <v>1</v>
      </c>
      <c r="H251" s="31">
        <f>F251*G251</f>
        <v>0</v>
      </c>
      <c r="I251" s="4">
        <v>6.2500000000000003E-3</v>
      </c>
    </row>
    <row r="252" spans="1:9">
      <c r="D252" s="13" t="s">
        <v>266</v>
      </c>
    </row>
    <row r="253" spans="1:9" ht="10.5">
      <c r="A253" s="38" t="s">
        <v>114</v>
      </c>
      <c r="B253" s="39"/>
      <c r="C253" s="40"/>
      <c r="D253" s="39"/>
      <c r="E253" s="40"/>
      <c r="F253" s="69"/>
      <c r="G253" s="69"/>
      <c r="H253" s="70">
        <f>SUM(H126:H252)</f>
        <v>0</v>
      </c>
      <c r="I253" s="41">
        <f>SUM(I126:I252)</f>
        <v>5.1075599999999985</v>
      </c>
    </row>
    <row r="254" spans="1:9" ht="10.5">
      <c r="B254" s="34" t="s">
        <v>32</v>
      </c>
    </row>
    <row r="255" spans="1:9" ht="10.5">
      <c r="A255" s="35">
        <v>99</v>
      </c>
      <c r="B255" s="34" t="s">
        <v>267</v>
      </c>
    </row>
    <row r="257" spans="1:9">
      <c r="A257" s="1">
        <v>74</v>
      </c>
      <c r="B257" s="13" t="s">
        <v>268</v>
      </c>
      <c r="D257" s="13" t="s">
        <v>269</v>
      </c>
      <c r="E257" s="1" t="s">
        <v>102</v>
      </c>
      <c r="F257" s="31">
        <v>151.751</v>
      </c>
      <c r="H257" s="31">
        <f>F257*G257</f>
        <v>0</v>
      </c>
      <c r="I257" s="4">
        <v>0</v>
      </c>
    </row>
    <row r="258" spans="1:9" ht="10.5">
      <c r="A258" s="38" t="s">
        <v>114</v>
      </c>
      <c r="B258" s="39"/>
      <c r="C258" s="40"/>
      <c r="D258" s="39"/>
      <c r="E258" s="40"/>
      <c r="F258" s="69"/>
      <c r="G258" s="69"/>
      <c r="H258" s="70">
        <f>SUM(H256:H257)</f>
        <v>0</v>
      </c>
      <c r="I258" s="41">
        <f>SUM(I256:I257)</f>
        <v>0</v>
      </c>
    </row>
    <row r="259" spans="1:9" ht="10.5">
      <c r="B259" s="34" t="s">
        <v>32</v>
      </c>
    </row>
    <row r="260" spans="1:9" ht="10.5">
      <c r="A260" s="35">
        <v>621</v>
      </c>
      <c r="B260" s="34" t="s">
        <v>338</v>
      </c>
    </row>
    <row r="262" spans="1:9">
      <c r="A262" s="1">
        <v>75</v>
      </c>
      <c r="B262" s="13" t="s">
        <v>270</v>
      </c>
      <c r="D262" s="13" t="s">
        <v>271</v>
      </c>
      <c r="E262" s="1" t="s">
        <v>36</v>
      </c>
      <c r="F262" s="31">
        <v>18.2</v>
      </c>
      <c r="H262" s="31">
        <f>F262*G262</f>
        <v>0</v>
      </c>
      <c r="I262" s="4">
        <v>0</v>
      </c>
    </row>
    <row r="263" spans="1:9">
      <c r="D263" s="13" t="s">
        <v>272</v>
      </c>
    </row>
    <row r="265" spans="1:9">
      <c r="A265" s="1">
        <v>76</v>
      </c>
      <c r="B265" s="13" t="s">
        <v>273</v>
      </c>
      <c r="D265" s="13" t="s">
        <v>274</v>
      </c>
      <c r="E265" s="1" t="s">
        <v>36</v>
      </c>
      <c r="F265" s="31">
        <v>18.2</v>
      </c>
      <c r="H265" s="31">
        <f>F265*G265</f>
        <v>0</v>
      </c>
      <c r="I265" s="4">
        <v>5.5000000000000003E-4</v>
      </c>
    </row>
    <row r="266" spans="1:9" ht="10.5">
      <c r="A266" s="38" t="s">
        <v>114</v>
      </c>
      <c r="B266" s="39"/>
      <c r="C266" s="40"/>
      <c r="D266" s="39"/>
      <c r="E266" s="40"/>
      <c r="F266" s="69"/>
      <c r="G266" s="69"/>
      <c r="H266" s="70">
        <f>SUM(H261:H265)</f>
        <v>0</v>
      </c>
      <c r="I266" s="41">
        <f>SUM(I261:I265)</f>
        <v>5.5000000000000003E-4</v>
      </c>
    </row>
    <row r="267" spans="1:9" ht="10.5">
      <c r="B267" s="34" t="s">
        <v>32</v>
      </c>
    </row>
    <row r="268" spans="1:9" ht="10.5">
      <c r="A268" s="35">
        <v>646</v>
      </c>
      <c r="B268" s="34" t="s">
        <v>275</v>
      </c>
    </row>
    <row r="270" spans="1:9">
      <c r="A270" s="1">
        <v>77</v>
      </c>
      <c r="B270" s="13" t="s">
        <v>276</v>
      </c>
      <c r="D270" s="13" t="s">
        <v>277</v>
      </c>
      <c r="E270" s="1" t="s">
        <v>36</v>
      </c>
      <c r="F270" s="31">
        <v>18.2</v>
      </c>
      <c r="H270" s="31">
        <f>F270*G270</f>
        <v>0</v>
      </c>
      <c r="I270" s="4">
        <v>0</v>
      </c>
    </row>
    <row r="271" spans="1:9">
      <c r="D271" s="13" t="s">
        <v>278</v>
      </c>
    </row>
    <row r="272" spans="1:9" ht="10.5">
      <c r="A272" s="38" t="s">
        <v>114</v>
      </c>
      <c r="B272" s="39"/>
      <c r="C272" s="40"/>
      <c r="D272" s="39"/>
      <c r="E272" s="40"/>
      <c r="F272" s="69"/>
      <c r="G272" s="69"/>
      <c r="H272" s="70">
        <f>SUM(H269:H271)</f>
        <v>0</v>
      </c>
      <c r="I272" s="41">
        <f>SUM(I269:I271)</f>
        <v>0</v>
      </c>
    </row>
    <row r="273" spans="1:9" ht="10.5">
      <c r="B273" s="34" t="s">
        <v>32</v>
      </c>
    </row>
    <row r="274" spans="1:9" ht="10.5">
      <c r="A274" s="35">
        <v>711</v>
      </c>
      <c r="B274" s="34" t="s">
        <v>279</v>
      </c>
    </row>
    <row r="276" spans="1:9">
      <c r="A276" s="1">
        <v>78</v>
      </c>
      <c r="B276" s="13" t="s">
        <v>280</v>
      </c>
      <c r="D276" s="13" t="s">
        <v>281</v>
      </c>
      <c r="E276" s="1" t="s">
        <v>63</v>
      </c>
      <c r="F276" s="31">
        <v>9.3520000000000003</v>
      </c>
      <c r="H276" s="31">
        <f>F276*G276</f>
        <v>0</v>
      </c>
      <c r="I276" s="4">
        <v>0</v>
      </c>
    </row>
    <row r="277" spans="1:9">
      <c r="B277" s="13" t="s">
        <v>42</v>
      </c>
      <c r="C277" s="1" t="s">
        <v>43</v>
      </c>
      <c r="D277" s="13" t="s">
        <v>282</v>
      </c>
      <c r="G277" s="31">
        <v>9.3520000000000003</v>
      </c>
    </row>
    <row r="279" spans="1:9">
      <c r="A279" s="1">
        <v>79</v>
      </c>
      <c r="B279" s="13" t="s">
        <v>283</v>
      </c>
      <c r="D279" s="13" t="s">
        <v>284</v>
      </c>
      <c r="E279" s="1" t="s">
        <v>102</v>
      </c>
      <c r="F279" s="31">
        <v>2E-3</v>
      </c>
      <c r="H279" s="31">
        <f>F279*G279</f>
        <v>0</v>
      </c>
      <c r="I279" s="4">
        <v>2E-3</v>
      </c>
    </row>
    <row r="280" spans="1:9">
      <c r="B280" s="13" t="s">
        <v>42</v>
      </c>
      <c r="C280" s="1" t="s">
        <v>43</v>
      </c>
      <c r="D280" s="13" t="s">
        <v>285</v>
      </c>
      <c r="G280" s="31">
        <v>2E-3</v>
      </c>
    </row>
    <row r="282" spans="1:9">
      <c r="A282" s="1">
        <v>80</v>
      </c>
      <c r="B282" s="13" t="s">
        <v>286</v>
      </c>
      <c r="D282" s="13" t="s">
        <v>287</v>
      </c>
      <c r="E282" s="1" t="s">
        <v>63</v>
      </c>
      <c r="F282" s="31">
        <v>4.6760000000000002</v>
      </c>
      <c r="H282" s="31">
        <f>F282*G282</f>
        <v>0</v>
      </c>
      <c r="I282" s="4">
        <v>1.8699999999999999E-3</v>
      </c>
    </row>
    <row r="283" spans="1:9">
      <c r="B283" s="13" t="s">
        <v>42</v>
      </c>
      <c r="C283" s="1" t="s">
        <v>43</v>
      </c>
      <c r="D283" s="13" t="s">
        <v>288</v>
      </c>
      <c r="G283" s="31">
        <v>4.6760000000000002</v>
      </c>
    </row>
    <row r="285" spans="1:9">
      <c r="A285" s="1">
        <v>81</v>
      </c>
      <c r="B285" s="13" t="s">
        <v>289</v>
      </c>
      <c r="D285" s="13" t="s">
        <v>290</v>
      </c>
      <c r="E285" s="1" t="s">
        <v>63</v>
      </c>
      <c r="F285" s="31">
        <v>5.3769999999999998</v>
      </c>
      <c r="H285" s="31">
        <f>F285*G285</f>
        <v>0</v>
      </c>
      <c r="I285" s="4">
        <v>2.3120000000000002E-2</v>
      </c>
    </row>
    <row r="286" spans="1:9">
      <c r="B286" s="13" t="s">
        <v>42</v>
      </c>
      <c r="C286" s="1" t="s">
        <v>43</v>
      </c>
      <c r="D286" s="13" t="s">
        <v>291</v>
      </c>
      <c r="G286" s="31">
        <v>5.3769999999999998</v>
      </c>
    </row>
    <row r="288" spans="1:9">
      <c r="A288" s="1">
        <v>82</v>
      </c>
      <c r="B288" s="13" t="s">
        <v>292</v>
      </c>
      <c r="D288" s="13" t="s">
        <v>293</v>
      </c>
      <c r="E288" s="1" t="s">
        <v>102</v>
      </c>
      <c r="F288" s="31">
        <v>2.8000000000000001E-2</v>
      </c>
      <c r="H288" s="31">
        <f>F288*G288</f>
        <v>0</v>
      </c>
      <c r="I288" s="4">
        <v>0</v>
      </c>
    </row>
    <row r="289" spans="1:9" ht="10.5">
      <c r="A289" s="38" t="s">
        <v>114</v>
      </c>
      <c r="B289" s="39"/>
      <c r="C289" s="40"/>
      <c r="D289" s="39"/>
      <c r="E289" s="40"/>
      <c r="F289" s="69"/>
      <c r="G289" s="69"/>
      <c r="H289" s="70">
        <f>SUM(H275:H288)</f>
        <v>0</v>
      </c>
      <c r="I289" s="41">
        <f>SUM(I275:I288)</f>
        <v>2.699E-2</v>
      </c>
    </row>
    <row r="290" spans="1:9" ht="10.5">
      <c r="B290" s="34" t="s">
        <v>32</v>
      </c>
    </row>
    <row r="291" spans="1:9" ht="10.5">
      <c r="A291" s="35">
        <v>722</v>
      </c>
      <c r="B291" s="34" t="s">
        <v>294</v>
      </c>
    </row>
    <row r="293" spans="1:9">
      <c r="A293" s="1">
        <v>83</v>
      </c>
      <c r="B293" s="13" t="s">
        <v>295</v>
      </c>
      <c r="D293" s="13" t="s">
        <v>296</v>
      </c>
      <c r="E293" s="1" t="s">
        <v>142</v>
      </c>
      <c r="F293" s="31">
        <v>2</v>
      </c>
      <c r="H293" s="31">
        <f>F293*G293</f>
        <v>0</v>
      </c>
      <c r="I293" s="4">
        <v>6.8000000000000005E-4</v>
      </c>
    </row>
    <row r="294" spans="1:9">
      <c r="B294" s="13" t="s">
        <v>42</v>
      </c>
      <c r="C294" s="1" t="s">
        <v>43</v>
      </c>
      <c r="D294" s="13" t="s">
        <v>163</v>
      </c>
      <c r="G294" s="31">
        <v>2</v>
      </c>
    </row>
    <row r="296" spans="1:9">
      <c r="A296" s="1">
        <v>84</v>
      </c>
      <c r="B296" s="13" t="s">
        <v>297</v>
      </c>
      <c r="D296" s="13" t="s">
        <v>298</v>
      </c>
      <c r="E296" s="1" t="s">
        <v>36</v>
      </c>
      <c r="F296" s="31">
        <v>1.1000000000000001</v>
      </c>
      <c r="H296" s="31">
        <f>F296*G296</f>
        <v>0</v>
      </c>
      <c r="I296" s="4">
        <v>1.7409999999999998E-2</v>
      </c>
    </row>
    <row r="297" spans="1:9">
      <c r="B297" s="13" t="s">
        <v>42</v>
      </c>
      <c r="C297" s="1" t="s">
        <v>47</v>
      </c>
      <c r="D297" s="13" t="s">
        <v>243</v>
      </c>
    </row>
    <row r="298" spans="1:9">
      <c r="B298" s="13" t="s">
        <v>42</v>
      </c>
      <c r="C298" s="1" t="s">
        <v>43</v>
      </c>
      <c r="D298" s="13" t="s">
        <v>299</v>
      </c>
      <c r="G298" s="31">
        <v>1.1000000000000001</v>
      </c>
    </row>
    <row r="300" spans="1:9">
      <c r="A300" s="1">
        <v>85</v>
      </c>
      <c r="B300" s="13" t="s">
        <v>300</v>
      </c>
      <c r="D300" s="13" t="s">
        <v>301</v>
      </c>
      <c r="E300" s="1" t="s">
        <v>142</v>
      </c>
      <c r="F300" s="31">
        <v>2</v>
      </c>
      <c r="H300" s="31">
        <f>F300*G300</f>
        <v>0</v>
      </c>
      <c r="I300" s="4">
        <v>2.0000000000000001E-4</v>
      </c>
    </row>
    <row r="301" spans="1:9">
      <c r="B301" s="13" t="s">
        <v>42</v>
      </c>
      <c r="C301" s="1" t="s">
        <v>43</v>
      </c>
      <c r="D301" s="13" t="s">
        <v>240</v>
      </c>
      <c r="G301" s="31">
        <v>2</v>
      </c>
    </row>
    <row r="303" spans="1:9">
      <c r="A303" s="1">
        <v>86</v>
      </c>
      <c r="B303" s="13" t="s">
        <v>302</v>
      </c>
      <c r="D303" s="13" t="s">
        <v>303</v>
      </c>
      <c r="E303" s="1" t="s">
        <v>146</v>
      </c>
      <c r="F303" s="31">
        <v>1</v>
      </c>
      <c r="H303" s="31">
        <f>F303*G303</f>
        <v>0</v>
      </c>
      <c r="I303" s="4">
        <v>5.9999999999999995E-4</v>
      </c>
    </row>
    <row r="304" spans="1:9">
      <c r="B304" s="13" t="s">
        <v>42</v>
      </c>
      <c r="C304" s="1" t="s">
        <v>47</v>
      </c>
      <c r="D304" s="13" t="s">
        <v>243</v>
      </c>
    </row>
    <row r="305" spans="1:9">
      <c r="B305" s="13" t="s">
        <v>42</v>
      </c>
      <c r="C305" s="1" t="s">
        <v>43</v>
      </c>
      <c r="D305" s="13" t="s">
        <v>304</v>
      </c>
      <c r="G305" s="31">
        <v>1</v>
      </c>
    </row>
    <row r="307" spans="1:9">
      <c r="A307" s="1">
        <v>87</v>
      </c>
      <c r="B307" s="13" t="s">
        <v>305</v>
      </c>
      <c r="D307" s="13" t="s">
        <v>306</v>
      </c>
      <c r="E307" s="1" t="s">
        <v>146</v>
      </c>
      <c r="F307" s="31">
        <v>1</v>
      </c>
      <c r="H307" s="31">
        <f>F307*G307</f>
        <v>0</v>
      </c>
      <c r="I307" s="4">
        <v>5.0000000000000001E-4</v>
      </c>
    </row>
    <row r="309" spans="1:9">
      <c r="A309" s="1">
        <v>88</v>
      </c>
      <c r="B309" s="13" t="s">
        <v>307</v>
      </c>
      <c r="D309" s="13" t="s">
        <v>308</v>
      </c>
      <c r="E309" s="1" t="s">
        <v>102</v>
      </c>
      <c r="F309" s="31">
        <v>1.9E-2</v>
      </c>
      <c r="H309" s="31">
        <f>F309*G309</f>
        <v>0</v>
      </c>
      <c r="I309" s="4">
        <v>0</v>
      </c>
    </row>
    <row r="310" spans="1:9" ht="10.5">
      <c r="A310" s="38" t="s">
        <v>114</v>
      </c>
      <c r="B310" s="39"/>
      <c r="C310" s="40"/>
      <c r="D310" s="39"/>
      <c r="E310" s="40"/>
      <c r="F310" s="69"/>
      <c r="G310" s="69"/>
      <c r="H310" s="70">
        <f>SUM(H292:H309)</f>
        <v>0</v>
      </c>
      <c r="I310" s="41">
        <f>SUM(I292:I309)</f>
        <v>1.9389999999999998E-2</v>
      </c>
    </row>
    <row r="311" spans="1:9" ht="10.5">
      <c r="B311" s="34" t="s">
        <v>32</v>
      </c>
    </row>
    <row r="312" spans="1:9" ht="10.5">
      <c r="A312" s="35">
        <v>724</v>
      </c>
      <c r="B312" s="34" t="s">
        <v>309</v>
      </c>
    </row>
    <row r="314" spans="1:9">
      <c r="A314" s="1">
        <v>89</v>
      </c>
      <c r="B314" s="13" t="s">
        <v>310</v>
      </c>
      <c r="D314" s="13" t="s">
        <v>311</v>
      </c>
      <c r="E314" s="1" t="s">
        <v>312</v>
      </c>
      <c r="F314" s="31">
        <v>1</v>
      </c>
      <c r="H314" s="31">
        <f>F314*G314</f>
        <v>0</v>
      </c>
      <c r="I314" s="4">
        <v>0.10491</v>
      </c>
    </row>
    <row r="316" spans="1:9">
      <c r="A316" s="1">
        <v>90</v>
      </c>
      <c r="B316" s="13" t="s">
        <v>313</v>
      </c>
      <c r="D316" s="13" t="s">
        <v>314</v>
      </c>
      <c r="E316" s="1" t="s">
        <v>146</v>
      </c>
      <c r="F316" s="31">
        <v>1</v>
      </c>
      <c r="H316" s="31">
        <f>F316*G316</f>
        <v>0</v>
      </c>
      <c r="I316" s="4">
        <v>1.0999999999999999E-2</v>
      </c>
    </row>
    <row r="317" spans="1:9">
      <c r="D317" s="13" t="s">
        <v>315</v>
      </c>
    </row>
    <row r="319" spans="1:9">
      <c r="A319" s="1">
        <v>91</v>
      </c>
      <c r="B319" s="13" t="s">
        <v>316</v>
      </c>
      <c r="D319" s="13" t="s">
        <v>317</v>
      </c>
      <c r="E319" s="1" t="s">
        <v>102</v>
      </c>
      <c r="F319" s="31">
        <v>0.11600000000000001</v>
      </c>
      <c r="H319" s="31">
        <f>F319*G319</f>
        <v>0</v>
      </c>
      <c r="I319" s="4">
        <v>0</v>
      </c>
    </row>
    <row r="320" spans="1:9" ht="10.5">
      <c r="A320" s="38" t="s">
        <v>114</v>
      </c>
      <c r="B320" s="39"/>
      <c r="C320" s="40"/>
      <c r="D320" s="39"/>
      <c r="E320" s="40"/>
      <c r="F320" s="69"/>
      <c r="G320" s="69"/>
      <c r="H320" s="70">
        <f>SUM(H313:H319)</f>
        <v>0</v>
      </c>
      <c r="I320" s="41">
        <f>SUM(I313:I319)</f>
        <v>0.11591</v>
      </c>
    </row>
    <row r="321" spans="1:9" ht="10.5">
      <c r="B321" s="34" t="s">
        <v>32</v>
      </c>
    </row>
    <row r="322" spans="1:9" ht="10.5">
      <c r="A322" s="35">
        <v>998</v>
      </c>
      <c r="B322" s="34" t="s">
        <v>318</v>
      </c>
    </row>
    <row r="324" spans="1:9">
      <c r="A324" s="1">
        <v>92</v>
      </c>
      <c r="B324" s="13" t="s">
        <v>319</v>
      </c>
      <c r="D324" s="13" t="s">
        <v>320</v>
      </c>
      <c r="E324" s="1" t="s">
        <v>321</v>
      </c>
      <c r="G324" s="31">
        <v>23</v>
      </c>
      <c r="H324" s="31">
        <f>F324*G324</f>
        <v>0</v>
      </c>
      <c r="I324" s="4">
        <v>0</v>
      </c>
    </row>
    <row r="325" spans="1:9">
      <c r="D325" s="13" t="s">
        <v>322</v>
      </c>
    </row>
    <row r="326" spans="1:9" ht="10.5">
      <c r="A326" s="38" t="s">
        <v>114</v>
      </c>
      <c r="B326" s="39"/>
      <c r="C326" s="40"/>
      <c r="D326" s="39"/>
      <c r="E326" s="40"/>
      <c r="F326" s="69"/>
      <c r="G326" s="69"/>
      <c r="H326" s="70">
        <f>SUM(H323:H325)</f>
        <v>0</v>
      </c>
      <c r="I326" s="41">
        <f>SUM(I323:I325)</f>
        <v>0</v>
      </c>
    </row>
    <row r="328" spans="1:9" ht="10.5">
      <c r="A328" s="38" t="s">
        <v>323</v>
      </c>
      <c r="B328" s="49"/>
      <c r="C328" s="50"/>
      <c r="D328" s="49"/>
      <c r="E328" s="51"/>
      <c r="F328" s="71">
        <v>0.21</v>
      </c>
      <c r="G328" s="63"/>
      <c r="H328" s="63" t="s">
        <v>324</v>
      </c>
      <c r="I328" s="52" t="s">
        <v>16</v>
      </c>
    </row>
    <row r="329" spans="1:9" ht="10.5">
      <c r="A329" s="36"/>
      <c r="B329" s="42" t="s">
        <v>26</v>
      </c>
      <c r="C329" s="43"/>
      <c r="D329" s="42"/>
      <c r="E329" s="53"/>
      <c r="F329" s="65">
        <f>H329-G329</f>
        <v>0</v>
      </c>
      <c r="G329" s="65"/>
      <c r="H329" s="65">
        <f>SUMIF(A:A,"Oddíl celkem",H:H)</f>
        <v>0</v>
      </c>
      <c r="I329" s="54"/>
    </row>
    <row r="330" spans="1:9" ht="10.5">
      <c r="A330" s="44"/>
      <c r="B330" s="45" t="s">
        <v>325</v>
      </c>
      <c r="C330" s="46"/>
      <c r="D330" s="45"/>
      <c r="E330" s="55"/>
      <c r="F330" s="66">
        <f>F329*0.21</f>
        <v>0</v>
      </c>
      <c r="G330" s="66"/>
      <c r="H330" s="66">
        <f>F330+G330</f>
        <v>0</v>
      </c>
      <c r="I330" s="56"/>
    </row>
    <row r="331" spans="1:9" ht="10.5">
      <c r="A331" s="36"/>
      <c r="B331" s="42"/>
      <c r="C331" s="43"/>
      <c r="D331" s="42"/>
      <c r="E331" s="37"/>
      <c r="F331" s="59"/>
      <c r="G331" s="59"/>
      <c r="H331" s="59"/>
      <c r="I331" s="47"/>
    </row>
    <row r="332" spans="1:9" ht="10.5">
      <c r="A332" s="36"/>
      <c r="B332" s="42" t="s">
        <v>326</v>
      </c>
      <c r="C332" s="43"/>
      <c r="D332" s="42"/>
      <c r="E332" s="37"/>
      <c r="F332" s="59">
        <f>F330+F329</f>
        <v>0</v>
      </c>
      <c r="G332" s="59"/>
      <c r="H332" s="59">
        <f>H330+H329</f>
        <v>0</v>
      </c>
      <c r="I332" s="47">
        <f>SUMIF(A:A,"Oddíl celkem",I:I)</f>
        <v>151.91336000000001</v>
      </c>
    </row>
    <row r="333" spans="1:9" ht="10.5">
      <c r="A333" s="44"/>
      <c r="B333" s="45"/>
      <c r="C333" s="46"/>
      <c r="D333" s="45"/>
      <c r="E333" s="46"/>
      <c r="F333" s="61"/>
      <c r="G333" s="61"/>
      <c r="H333" s="61"/>
      <c r="I333" s="48"/>
    </row>
  </sheetData>
  <sheetCalcPr fullCalcOnLoad="1"/>
  <phoneticPr fontId="0" type="noConversion"/>
  <pageMargins left="0.74803149606299213" right="0.74803149606299213" top="0.98425196850393704" bottom="0.59055118110236227" header="0.59055118110236227" footer="0"/>
  <pageSetup paperSize="9" orientation="portrait" horizontalDpi="120" verticalDpi="72" r:id="rId1"/>
  <headerFooter alignWithMargins="0">
    <oddHeader>&amp;LIng.Michaela Pelikánová&amp;CNABÍDKOVÝ ROZPOČET VČ. VÝKAZU VÝMĚR&amp;R&amp;8Datum  :    &amp;D &amp;10
    &amp;8                      Strana  :               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G138"/>
  <sheetViews>
    <sheetView workbookViewId="0">
      <selection activeCell="A2" sqref="A2"/>
    </sheetView>
  </sheetViews>
  <sheetFormatPr defaultRowHeight="12.5"/>
  <cols>
    <col min="1" max="1" width="13.54296875" customWidth="1"/>
    <col min="2" max="2" width="44.453125" style="17" customWidth="1"/>
    <col min="3" max="3" width="14.453125" style="30" customWidth="1"/>
    <col min="4" max="4" width="13.26953125" style="12" customWidth="1"/>
  </cols>
  <sheetData>
    <row r="1" spans="1:7">
      <c r="A1" s="1" t="s">
        <v>339</v>
      </c>
      <c r="D1" s="10">
        <v>43436</v>
      </c>
      <c r="E1" s="1"/>
      <c r="F1" s="1"/>
      <c r="G1" s="1"/>
    </row>
    <row r="2" spans="1:7">
      <c r="B2" s="18" t="s">
        <v>9</v>
      </c>
      <c r="C2" s="31"/>
      <c r="D2" s="4"/>
      <c r="E2" s="1"/>
      <c r="F2" s="1"/>
      <c r="G2" s="1"/>
    </row>
    <row r="3" spans="1:7">
      <c r="A3" s="1"/>
      <c r="B3" s="18" t="s">
        <v>15</v>
      </c>
      <c r="C3" s="31"/>
      <c r="D3" s="4"/>
      <c r="E3" s="1"/>
      <c r="F3" s="1"/>
      <c r="G3" s="1"/>
    </row>
    <row r="4" spans="1:7">
      <c r="A4" s="1" t="s">
        <v>10</v>
      </c>
      <c r="B4" s="13" t="str">
        <f>'Položkový rozpočet'!D1</f>
        <v xml:space="preserve">623 - Horní Slavkov-hospodaření s dešťovou vodou                    </v>
      </c>
      <c r="C4" s="31"/>
      <c r="D4" s="4"/>
      <c r="E4" s="1"/>
      <c r="F4" s="1"/>
      <c r="G4" s="1"/>
    </row>
    <row r="5" spans="1:7">
      <c r="A5" s="1" t="s">
        <v>11</v>
      </c>
      <c r="B5" s="13" t="str">
        <f>'Položkový rozpočet'!D2</f>
        <v xml:space="preserve">6230030 - D3 SO 714 a 825-Hasiči+Technické služby                    </v>
      </c>
      <c r="C5" s="31"/>
      <c r="D5" s="4"/>
      <c r="E5" s="1"/>
      <c r="F5" s="1"/>
      <c r="G5" s="1"/>
    </row>
    <row r="6" spans="1:7">
      <c r="A6" s="1"/>
      <c r="B6" s="11"/>
      <c r="C6" s="31"/>
      <c r="D6" s="4"/>
      <c r="E6" s="1"/>
      <c r="F6" s="1"/>
      <c r="G6" s="1"/>
    </row>
    <row r="7" spans="1:7">
      <c r="A7" s="6" t="s">
        <v>12</v>
      </c>
      <c r="B7" s="19" t="s">
        <v>13</v>
      </c>
      <c r="C7" s="32" t="s">
        <v>14</v>
      </c>
      <c r="D7" s="8" t="s">
        <v>16</v>
      </c>
      <c r="E7" s="1"/>
      <c r="F7" s="1"/>
      <c r="G7" s="1"/>
    </row>
    <row r="8" spans="1:7">
      <c r="B8" s="11"/>
      <c r="C8" s="31"/>
      <c r="D8" s="4"/>
      <c r="E8" s="1"/>
      <c r="F8" s="1"/>
      <c r="G8" s="1"/>
    </row>
    <row r="9" spans="1:7">
      <c r="A9" s="11">
        <f>'Položkový rozpočet'!A6</f>
        <v>1</v>
      </c>
      <c r="B9" s="13" t="str">
        <f>'Položkový rozpočet'!B6</f>
        <v xml:space="preserve">ZEMNI PRACE STAVEBNI                              </v>
      </c>
      <c r="C9" s="31">
        <f>'Položkový rozpočet'!H81</f>
        <v>0</v>
      </c>
      <c r="D9" s="4">
        <f>'Položkový rozpočet'!I81</f>
        <v>98.331969999999998</v>
      </c>
      <c r="E9" s="1"/>
      <c r="F9" s="1"/>
      <c r="G9" s="1"/>
    </row>
    <row r="10" spans="1:7" s="1" customFormat="1" ht="10">
      <c r="A10" s="1">
        <f>'Položkový rozpočet'!A83</f>
        <v>3</v>
      </c>
      <c r="B10" s="13" t="str">
        <f>'Položkový rozpočet'!B83</f>
        <v xml:space="preserve">SVISLE KONSTRUKCE                                 </v>
      </c>
      <c r="C10" s="31">
        <f>'Položkový rozpočet'!H104</f>
        <v>0</v>
      </c>
      <c r="D10" s="4">
        <f>'Položkový rozpočet'!I104</f>
        <v>22.650739999999999</v>
      </c>
    </row>
    <row r="11" spans="1:7" s="1" customFormat="1" ht="10">
      <c r="A11" s="1">
        <f>'Položkový rozpočet'!A106</f>
        <v>4</v>
      </c>
      <c r="B11" s="13" t="str">
        <f>'Položkový rozpočet'!B106</f>
        <v xml:space="preserve">VODOROVNE KONSTRUKCE                              </v>
      </c>
      <c r="C11" s="31">
        <f>'Položkový rozpočet'!H123</f>
        <v>0</v>
      </c>
      <c r="D11" s="4">
        <f>'Položkový rozpočet'!I123</f>
        <v>25.660250000000001</v>
      </c>
    </row>
    <row r="12" spans="1:7" s="1" customFormat="1" ht="10">
      <c r="A12" s="1">
        <f>'Položkový rozpočet'!A125</f>
        <v>8</v>
      </c>
      <c r="B12" s="13" t="str">
        <f>'Položkový rozpočet'!B125</f>
        <v xml:space="preserve">POTRUBI                                           </v>
      </c>
      <c r="C12" s="31">
        <f>'Položkový rozpočet'!H253</f>
        <v>0</v>
      </c>
      <c r="D12" s="4">
        <f>'Položkový rozpočet'!I253</f>
        <v>5.1075599999999985</v>
      </c>
    </row>
    <row r="13" spans="1:7" s="1" customFormat="1" ht="10">
      <c r="A13" s="1">
        <f>'Položkový rozpočet'!A255</f>
        <v>99</v>
      </c>
      <c r="B13" s="13" t="str">
        <f>'Položkový rozpočet'!B255</f>
        <v xml:space="preserve">PRESUN HMOT                                       </v>
      </c>
      <c r="C13" s="31">
        <f>'Položkový rozpočet'!H258</f>
        <v>0</v>
      </c>
      <c r="D13" s="4">
        <f>'Položkový rozpočet'!I258</f>
        <v>0</v>
      </c>
    </row>
    <row r="14" spans="1:7" s="1" customFormat="1" ht="10">
      <c r="A14" s="1">
        <f>'Položkový rozpočet'!A260</f>
        <v>621</v>
      </c>
      <c r="B14" s="13" t="str">
        <f>'Položkový rozpočet'!B260</f>
        <v xml:space="preserve">21-M ELEKTROMONTAZE                     </v>
      </c>
      <c r="C14" s="31">
        <f>'Položkový rozpočet'!H266</f>
        <v>0</v>
      </c>
      <c r="D14" s="4">
        <f>'Položkový rozpočet'!I266</f>
        <v>5.5000000000000003E-4</v>
      </c>
    </row>
    <row r="15" spans="1:7" s="1" customFormat="1" ht="10">
      <c r="A15" s="1">
        <f>'Položkový rozpočet'!A268</f>
        <v>646</v>
      </c>
      <c r="B15" s="13" t="str">
        <f>'Položkový rozpočet'!B268</f>
        <v xml:space="preserve">46-M ZEMNI PRACE PRO ELEKROMONTAZE                </v>
      </c>
      <c r="C15" s="31">
        <f>'Položkový rozpočet'!H272</f>
        <v>0</v>
      </c>
      <c r="D15" s="4">
        <f>'Položkový rozpočet'!I272</f>
        <v>0</v>
      </c>
    </row>
    <row r="16" spans="1:7" s="1" customFormat="1" ht="10">
      <c r="A16" s="1">
        <f>'Položkový rozpočet'!A274</f>
        <v>711</v>
      </c>
      <c r="B16" s="13" t="str">
        <f>'Položkový rozpočet'!B274</f>
        <v xml:space="preserve">IZOLACE PROTI VODE A VLHKOSTI                     </v>
      </c>
      <c r="C16" s="31">
        <f>'Položkový rozpočet'!H289</f>
        <v>0</v>
      </c>
      <c r="D16" s="4">
        <f>'Položkový rozpočet'!I289</f>
        <v>2.699E-2</v>
      </c>
    </row>
    <row r="17" spans="1:4" s="1" customFormat="1" ht="10">
      <c r="A17" s="1">
        <f>'Položkový rozpočet'!A291</f>
        <v>722</v>
      </c>
      <c r="B17" s="13" t="str">
        <f>'Položkový rozpočet'!B291</f>
        <v xml:space="preserve">VNITRNI VODOVOD                                   </v>
      </c>
      <c r="C17" s="31">
        <f>'Položkový rozpočet'!H310</f>
        <v>0</v>
      </c>
      <c r="D17" s="4">
        <f>'Položkový rozpočet'!I310</f>
        <v>1.9389999999999998E-2</v>
      </c>
    </row>
    <row r="18" spans="1:4" s="1" customFormat="1" ht="10">
      <c r="A18" s="1">
        <f>'Položkový rozpočet'!A312</f>
        <v>724</v>
      </c>
      <c r="B18" s="13" t="str">
        <f>'Položkový rozpočet'!B312</f>
        <v xml:space="preserve">STROJNI VYBAVENI                                  </v>
      </c>
      <c r="C18" s="31">
        <f>'Položkový rozpočet'!H320</f>
        <v>0</v>
      </c>
      <c r="D18" s="4">
        <f>'Položkový rozpočet'!I320</f>
        <v>0.11591</v>
      </c>
    </row>
    <row r="19" spans="1:4" s="1" customFormat="1" ht="10">
      <c r="A19" s="1">
        <f>'Položkový rozpočet'!A322</f>
        <v>998</v>
      </c>
      <c r="B19" s="13" t="str">
        <f>'Položkový rozpočet'!B322</f>
        <v xml:space="preserve">DOPOČTY PRIRAZEK                                  </v>
      </c>
      <c r="C19" s="31">
        <f>'Položkový rozpočet'!H326</f>
        <v>0</v>
      </c>
      <c r="D19" s="4">
        <f>'Položkový rozpočet'!I326</f>
        <v>0</v>
      </c>
    </row>
    <row r="20" spans="1:4" s="1" customFormat="1" ht="10">
      <c r="B20" s="11"/>
      <c r="C20" s="31"/>
      <c r="D20" s="4"/>
    </row>
    <row r="21" spans="1:4" s="1" customFormat="1" ht="10.5">
      <c r="A21" s="38" t="s">
        <v>323</v>
      </c>
      <c r="B21" s="62"/>
      <c r="C21" s="63" t="s">
        <v>8</v>
      </c>
      <c r="D21" s="64" t="s">
        <v>16</v>
      </c>
    </row>
    <row r="22" spans="1:4" s="1" customFormat="1" ht="10.5">
      <c r="A22" s="36"/>
      <c r="B22" s="58" t="s">
        <v>26</v>
      </c>
      <c r="C22" s="65">
        <f>'Položkový rozpočet'!H329</f>
        <v>0</v>
      </c>
      <c r="D22" s="54"/>
    </row>
    <row r="23" spans="1:4" s="1" customFormat="1" ht="10.5">
      <c r="A23" s="36"/>
      <c r="B23" s="58" t="s">
        <v>340</v>
      </c>
      <c r="C23" s="65">
        <f>'Položkový rozpočet'!F330</f>
        <v>0</v>
      </c>
      <c r="D23" s="54"/>
    </row>
    <row r="24" spans="1:4" s="1" customFormat="1" ht="10.5">
      <c r="A24" s="44"/>
      <c r="B24" s="60"/>
      <c r="C24" s="66"/>
      <c r="D24" s="56"/>
    </row>
    <row r="25" spans="1:4" s="1" customFormat="1" ht="10.5">
      <c r="A25" s="44"/>
      <c r="B25" s="60" t="s">
        <v>326</v>
      </c>
      <c r="C25" s="61">
        <f>C24+C23+C22</f>
        <v>0</v>
      </c>
      <c r="D25" s="48">
        <f>'Položkový rozpočet'!I332</f>
        <v>151.91336000000001</v>
      </c>
    </row>
    <row r="26" spans="1:4" s="1" customFormat="1" ht="10">
      <c r="B26" s="11"/>
      <c r="C26" s="31"/>
      <c r="D26" s="4"/>
    </row>
    <row r="27" spans="1:4" s="1" customFormat="1" ht="10">
      <c r="B27" s="11"/>
      <c r="C27" s="31"/>
      <c r="D27" s="4"/>
    </row>
    <row r="28" spans="1:4" s="1" customFormat="1" ht="10">
      <c r="B28" s="11"/>
      <c r="C28" s="31"/>
      <c r="D28" s="4"/>
    </row>
    <row r="29" spans="1:4" s="1" customFormat="1" ht="10">
      <c r="B29" s="11"/>
      <c r="C29" s="31"/>
      <c r="D29" s="4"/>
    </row>
    <row r="30" spans="1:4" s="1" customFormat="1" ht="10">
      <c r="B30" s="11"/>
      <c r="C30" s="31"/>
      <c r="D30" s="4"/>
    </row>
    <row r="31" spans="1:4" s="1" customFormat="1" ht="10">
      <c r="B31" s="11"/>
      <c r="C31" s="31"/>
      <c r="D31" s="4"/>
    </row>
    <row r="32" spans="1:4" s="1" customFormat="1" ht="10">
      <c r="B32" s="11"/>
      <c r="C32" s="31"/>
      <c r="D32" s="4"/>
    </row>
    <row r="33" spans="2:4" s="1" customFormat="1" ht="10">
      <c r="B33" s="11"/>
      <c r="C33" s="31"/>
      <c r="D33" s="4"/>
    </row>
    <row r="34" spans="2:4" s="1" customFormat="1" ht="10">
      <c r="B34" s="11"/>
      <c r="C34" s="31"/>
      <c r="D34" s="4"/>
    </row>
    <row r="35" spans="2:4" s="1" customFormat="1" ht="10">
      <c r="B35" s="11"/>
      <c r="C35" s="31"/>
      <c r="D35" s="4"/>
    </row>
    <row r="36" spans="2:4" s="1" customFormat="1" ht="10">
      <c r="B36" s="11"/>
      <c r="C36" s="31"/>
      <c r="D36" s="4"/>
    </row>
    <row r="37" spans="2:4" s="1" customFormat="1" ht="10">
      <c r="B37" s="11"/>
      <c r="C37" s="31"/>
      <c r="D37" s="4"/>
    </row>
    <row r="38" spans="2:4" s="1" customFormat="1" ht="10">
      <c r="B38" s="11"/>
      <c r="C38" s="31"/>
      <c r="D38" s="4"/>
    </row>
    <row r="39" spans="2:4" s="1" customFormat="1" ht="10">
      <c r="B39" s="11"/>
      <c r="C39" s="31"/>
      <c r="D39" s="4"/>
    </row>
    <row r="40" spans="2:4" s="1" customFormat="1" ht="10">
      <c r="B40" s="11"/>
      <c r="C40" s="31"/>
      <c r="D40" s="4"/>
    </row>
    <row r="41" spans="2:4" s="1" customFormat="1" ht="10">
      <c r="B41" s="11"/>
      <c r="C41" s="31"/>
      <c r="D41" s="4"/>
    </row>
    <row r="42" spans="2:4" s="1" customFormat="1" ht="10">
      <c r="B42" s="11"/>
      <c r="C42" s="31"/>
      <c r="D42" s="4"/>
    </row>
    <row r="43" spans="2:4" s="1" customFormat="1" ht="10">
      <c r="B43" s="11"/>
      <c r="C43" s="31"/>
      <c r="D43" s="4"/>
    </row>
    <row r="44" spans="2:4" s="1" customFormat="1" ht="10">
      <c r="B44" s="11"/>
      <c r="C44" s="31"/>
      <c r="D44" s="4"/>
    </row>
    <row r="45" spans="2:4" s="1" customFormat="1" ht="10">
      <c r="B45" s="11"/>
      <c r="C45" s="31"/>
      <c r="D45" s="4"/>
    </row>
    <row r="46" spans="2:4" s="1" customFormat="1" ht="10">
      <c r="B46" s="11"/>
      <c r="C46" s="31"/>
      <c r="D46" s="4"/>
    </row>
    <row r="47" spans="2:4" s="1" customFormat="1" ht="10">
      <c r="B47" s="11"/>
      <c r="C47" s="31"/>
      <c r="D47" s="4"/>
    </row>
    <row r="48" spans="2:4" s="1" customFormat="1" ht="10">
      <c r="B48" s="11"/>
      <c r="C48" s="31"/>
      <c r="D48" s="4"/>
    </row>
    <row r="49" spans="2:4" s="1" customFormat="1" ht="10">
      <c r="B49" s="11"/>
      <c r="C49" s="31"/>
      <c r="D49" s="4"/>
    </row>
    <row r="50" spans="2:4" s="1" customFormat="1" ht="10">
      <c r="B50" s="11"/>
      <c r="C50" s="31"/>
      <c r="D50" s="4"/>
    </row>
    <row r="51" spans="2:4" s="1" customFormat="1" ht="10">
      <c r="B51" s="11"/>
      <c r="C51" s="31"/>
      <c r="D51" s="4"/>
    </row>
    <row r="52" spans="2:4" s="1" customFormat="1" ht="10">
      <c r="B52" s="11"/>
      <c r="C52" s="31"/>
      <c r="D52" s="4"/>
    </row>
    <row r="53" spans="2:4" s="1" customFormat="1" ht="10">
      <c r="B53" s="11"/>
      <c r="C53" s="31"/>
      <c r="D53" s="4"/>
    </row>
    <row r="54" spans="2:4" s="1" customFormat="1" ht="10">
      <c r="B54" s="11"/>
      <c r="C54" s="31"/>
      <c r="D54" s="4"/>
    </row>
    <row r="55" spans="2:4" s="1" customFormat="1" ht="10">
      <c r="B55" s="11"/>
      <c r="C55" s="31"/>
      <c r="D55" s="4"/>
    </row>
    <row r="56" spans="2:4" s="1" customFormat="1" ht="10">
      <c r="B56" s="11"/>
      <c r="C56" s="31"/>
      <c r="D56" s="4"/>
    </row>
    <row r="57" spans="2:4" s="1" customFormat="1" ht="10">
      <c r="B57" s="11"/>
      <c r="C57" s="31"/>
      <c r="D57" s="4"/>
    </row>
    <row r="58" spans="2:4" s="1" customFormat="1" ht="10">
      <c r="B58" s="11"/>
      <c r="C58" s="31"/>
      <c r="D58" s="4"/>
    </row>
    <row r="59" spans="2:4" s="1" customFormat="1" ht="10">
      <c r="B59" s="11"/>
      <c r="C59" s="31"/>
      <c r="D59" s="4"/>
    </row>
    <row r="60" spans="2:4" s="1" customFormat="1" ht="10">
      <c r="B60" s="11"/>
      <c r="C60" s="31"/>
      <c r="D60" s="4"/>
    </row>
    <row r="61" spans="2:4" s="1" customFormat="1" ht="10">
      <c r="B61" s="11"/>
      <c r="C61" s="31"/>
      <c r="D61" s="4"/>
    </row>
    <row r="62" spans="2:4" s="1" customFormat="1" ht="10">
      <c r="B62" s="11"/>
      <c r="C62" s="31"/>
      <c r="D62" s="4"/>
    </row>
    <row r="63" spans="2:4" s="1" customFormat="1" ht="10">
      <c r="B63" s="11"/>
      <c r="C63" s="31"/>
      <c r="D63" s="4"/>
    </row>
    <row r="64" spans="2:4" s="1" customFormat="1" ht="10">
      <c r="B64" s="11"/>
      <c r="C64" s="31"/>
      <c r="D64" s="4"/>
    </row>
    <row r="65" spans="2:4" s="1" customFormat="1" ht="10">
      <c r="B65" s="11"/>
      <c r="C65" s="31"/>
      <c r="D65" s="4"/>
    </row>
    <row r="66" spans="2:4" s="1" customFormat="1" ht="10">
      <c r="B66" s="11"/>
      <c r="C66" s="31"/>
      <c r="D66" s="4"/>
    </row>
    <row r="67" spans="2:4" s="1" customFormat="1" ht="10">
      <c r="B67" s="11"/>
      <c r="C67" s="31"/>
      <c r="D67" s="4"/>
    </row>
    <row r="68" spans="2:4" s="1" customFormat="1" ht="10">
      <c r="B68" s="11"/>
      <c r="C68" s="31"/>
      <c r="D68" s="4"/>
    </row>
    <row r="69" spans="2:4" s="1" customFormat="1" ht="10">
      <c r="B69" s="11"/>
      <c r="C69" s="31"/>
      <c r="D69" s="4"/>
    </row>
    <row r="70" spans="2:4" s="1" customFormat="1" ht="10">
      <c r="B70" s="11"/>
      <c r="C70" s="31"/>
      <c r="D70" s="4"/>
    </row>
    <row r="71" spans="2:4" s="1" customFormat="1" ht="10">
      <c r="B71" s="11"/>
      <c r="C71" s="31"/>
      <c r="D71" s="4"/>
    </row>
    <row r="72" spans="2:4" s="1" customFormat="1" ht="10">
      <c r="B72" s="11"/>
      <c r="C72" s="31"/>
      <c r="D72" s="4"/>
    </row>
    <row r="73" spans="2:4" s="1" customFormat="1" ht="10">
      <c r="B73" s="11"/>
      <c r="C73" s="31"/>
      <c r="D73" s="4"/>
    </row>
    <row r="74" spans="2:4" s="1" customFormat="1" ht="10">
      <c r="B74" s="11"/>
      <c r="C74" s="31"/>
      <c r="D74" s="4"/>
    </row>
    <row r="75" spans="2:4" s="1" customFormat="1" ht="10">
      <c r="B75" s="11"/>
      <c r="C75" s="31"/>
      <c r="D75" s="4"/>
    </row>
    <row r="76" spans="2:4" s="1" customFormat="1" ht="10">
      <c r="B76" s="11"/>
      <c r="C76" s="31"/>
      <c r="D76" s="4"/>
    </row>
    <row r="77" spans="2:4" s="1" customFormat="1" ht="10">
      <c r="B77" s="11"/>
      <c r="C77" s="31"/>
      <c r="D77" s="4"/>
    </row>
    <row r="78" spans="2:4" s="1" customFormat="1" ht="10">
      <c r="B78" s="11"/>
      <c r="C78" s="31"/>
      <c r="D78" s="4"/>
    </row>
    <row r="79" spans="2:4" s="1" customFormat="1" ht="10">
      <c r="B79" s="11"/>
      <c r="C79" s="31"/>
      <c r="D79" s="4"/>
    </row>
    <row r="80" spans="2:4" s="1" customFormat="1" ht="10">
      <c r="B80" s="11"/>
      <c r="C80" s="31"/>
      <c r="D80" s="4"/>
    </row>
    <row r="81" spans="2:4" s="1" customFormat="1" ht="10">
      <c r="B81" s="11"/>
      <c r="C81" s="31"/>
      <c r="D81" s="4"/>
    </row>
    <row r="82" spans="2:4" s="1" customFormat="1" ht="10">
      <c r="B82" s="11"/>
      <c r="C82" s="31"/>
      <c r="D82" s="4"/>
    </row>
    <row r="83" spans="2:4" s="1" customFormat="1" ht="10">
      <c r="B83" s="11"/>
      <c r="C83" s="31"/>
      <c r="D83" s="4"/>
    </row>
    <row r="84" spans="2:4" s="1" customFormat="1" ht="10">
      <c r="B84" s="11"/>
      <c r="C84" s="31"/>
      <c r="D84" s="4"/>
    </row>
    <row r="85" spans="2:4" s="1" customFormat="1" ht="10">
      <c r="B85" s="11"/>
      <c r="C85" s="31"/>
      <c r="D85" s="4"/>
    </row>
    <row r="86" spans="2:4" s="1" customFormat="1" ht="10">
      <c r="B86" s="11"/>
      <c r="C86" s="31"/>
      <c r="D86" s="4"/>
    </row>
    <row r="87" spans="2:4" s="1" customFormat="1" ht="10">
      <c r="B87" s="11"/>
      <c r="C87" s="31"/>
      <c r="D87" s="4"/>
    </row>
    <row r="88" spans="2:4" s="1" customFormat="1" ht="10">
      <c r="B88" s="11"/>
      <c r="C88" s="31"/>
      <c r="D88" s="4"/>
    </row>
    <row r="89" spans="2:4" s="1" customFormat="1" ht="10">
      <c r="B89" s="11"/>
      <c r="C89" s="31"/>
      <c r="D89" s="4"/>
    </row>
    <row r="90" spans="2:4" s="1" customFormat="1" ht="10">
      <c r="B90" s="11"/>
      <c r="C90" s="31"/>
      <c r="D90" s="4"/>
    </row>
    <row r="91" spans="2:4" s="1" customFormat="1" ht="10">
      <c r="B91" s="11"/>
      <c r="C91" s="31"/>
      <c r="D91" s="4"/>
    </row>
    <row r="92" spans="2:4" s="1" customFormat="1" ht="10">
      <c r="B92" s="11"/>
      <c r="C92" s="31"/>
      <c r="D92" s="4"/>
    </row>
    <row r="93" spans="2:4" s="1" customFormat="1" ht="10">
      <c r="B93" s="11"/>
      <c r="C93" s="31"/>
      <c r="D93" s="4"/>
    </row>
    <row r="94" spans="2:4" s="1" customFormat="1" ht="10">
      <c r="B94" s="11"/>
      <c r="C94" s="31"/>
      <c r="D94" s="4"/>
    </row>
    <row r="95" spans="2:4" s="1" customFormat="1" ht="10">
      <c r="B95" s="11"/>
      <c r="C95" s="31"/>
      <c r="D95" s="4"/>
    </row>
    <row r="96" spans="2:4" s="1" customFormat="1" ht="10">
      <c r="B96" s="11"/>
      <c r="C96" s="31"/>
      <c r="D96" s="4"/>
    </row>
    <row r="97" spans="2:4" s="1" customFormat="1" ht="10">
      <c r="B97" s="11"/>
      <c r="C97" s="31"/>
      <c r="D97" s="4"/>
    </row>
    <row r="98" spans="2:4" s="1" customFormat="1" ht="10">
      <c r="B98" s="11"/>
      <c r="C98" s="31"/>
      <c r="D98" s="4"/>
    </row>
    <row r="99" spans="2:4" s="1" customFormat="1" ht="10">
      <c r="B99" s="11"/>
      <c r="C99" s="31"/>
      <c r="D99" s="4"/>
    </row>
    <row r="100" spans="2:4" s="1" customFormat="1" ht="10">
      <c r="B100" s="11"/>
      <c r="C100" s="31"/>
      <c r="D100" s="4"/>
    </row>
    <row r="101" spans="2:4" s="1" customFormat="1" ht="10">
      <c r="B101" s="11"/>
      <c r="C101" s="31"/>
      <c r="D101" s="4"/>
    </row>
    <row r="102" spans="2:4" s="1" customFormat="1" ht="10">
      <c r="B102" s="11"/>
      <c r="C102" s="31"/>
      <c r="D102" s="4"/>
    </row>
    <row r="103" spans="2:4" s="1" customFormat="1" ht="10">
      <c r="B103" s="11"/>
      <c r="C103" s="31"/>
      <c r="D103" s="4"/>
    </row>
    <row r="104" spans="2:4" s="1" customFormat="1" ht="10">
      <c r="B104" s="11"/>
      <c r="C104" s="31"/>
      <c r="D104" s="4"/>
    </row>
    <row r="105" spans="2:4" s="1" customFormat="1" ht="10">
      <c r="B105" s="11"/>
      <c r="C105" s="31"/>
      <c r="D105" s="4"/>
    </row>
    <row r="106" spans="2:4" s="1" customFormat="1" ht="10">
      <c r="B106" s="11"/>
      <c r="C106" s="31"/>
      <c r="D106" s="4"/>
    </row>
    <row r="107" spans="2:4" s="1" customFormat="1" ht="10">
      <c r="B107" s="11"/>
      <c r="C107" s="31"/>
      <c r="D107" s="4"/>
    </row>
    <row r="108" spans="2:4" s="1" customFormat="1" ht="10">
      <c r="B108" s="11"/>
      <c r="C108" s="31"/>
      <c r="D108" s="4"/>
    </row>
    <row r="109" spans="2:4" s="1" customFormat="1" ht="10">
      <c r="B109" s="11"/>
      <c r="C109" s="31"/>
      <c r="D109" s="4"/>
    </row>
    <row r="110" spans="2:4" s="1" customFormat="1" ht="10">
      <c r="B110" s="11"/>
      <c r="C110" s="31"/>
      <c r="D110" s="4"/>
    </row>
    <row r="111" spans="2:4" s="1" customFormat="1" ht="10">
      <c r="B111" s="11"/>
      <c r="C111" s="31"/>
      <c r="D111" s="4"/>
    </row>
    <row r="112" spans="2:4" s="1" customFormat="1" ht="10">
      <c r="B112" s="11"/>
      <c r="C112" s="31"/>
      <c r="D112" s="4"/>
    </row>
    <row r="113" spans="2:4" s="1" customFormat="1" ht="10">
      <c r="B113" s="11"/>
      <c r="C113" s="31"/>
      <c r="D113" s="4"/>
    </row>
    <row r="114" spans="2:4" s="1" customFormat="1" ht="10">
      <c r="B114" s="11"/>
      <c r="C114" s="31"/>
      <c r="D114" s="4"/>
    </row>
    <row r="115" spans="2:4" s="1" customFormat="1" ht="10">
      <c r="B115" s="11"/>
      <c r="C115" s="31"/>
      <c r="D115" s="4"/>
    </row>
    <row r="116" spans="2:4" s="1" customFormat="1" ht="10">
      <c r="B116" s="11"/>
      <c r="C116" s="31"/>
      <c r="D116" s="4"/>
    </row>
    <row r="117" spans="2:4" s="1" customFormat="1" ht="10">
      <c r="B117" s="11"/>
      <c r="C117" s="31"/>
      <c r="D117" s="4"/>
    </row>
    <row r="118" spans="2:4" s="1" customFormat="1" ht="10">
      <c r="B118" s="11"/>
      <c r="C118" s="31"/>
      <c r="D118" s="4"/>
    </row>
    <row r="119" spans="2:4" s="1" customFormat="1" ht="10">
      <c r="B119" s="11"/>
      <c r="C119" s="31"/>
      <c r="D119" s="4"/>
    </row>
    <row r="120" spans="2:4" s="1" customFormat="1" ht="10">
      <c r="B120" s="11"/>
      <c r="C120" s="31"/>
      <c r="D120" s="4"/>
    </row>
    <row r="121" spans="2:4" s="1" customFormat="1" ht="10">
      <c r="B121" s="11"/>
      <c r="C121" s="31"/>
      <c r="D121" s="4"/>
    </row>
    <row r="122" spans="2:4" s="1" customFormat="1" ht="10">
      <c r="B122" s="11"/>
      <c r="C122" s="31"/>
      <c r="D122" s="4"/>
    </row>
    <row r="123" spans="2:4" s="1" customFormat="1" ht="10">
      <c r="B123" s="11"/>
      <c r="C123" s="31"/>
      <c r="D123" s="4"/>
    </row>
    <row r="124" spans="2:4" s="1" customFormat="1" ht="10">
      <c r="B124" s="11"/>
      <c r="C124" s="31"/>
      <c r="D124" s="4"/>
    </row>
    <row r="125" spans="2:4" s="1" customFormat="1" ht="10">
      <c r="B125" s="11"/>
      <c r="C125" s="31"/>
      <c r="D125" s="4"/>
    </row>
    <row r="126" spans="2:4" s="1" customFormat="1" ht="10">
      <c r="B126" s="11"/>
      <c r="C126" s="31"/>
      <c r="D126" s="4"/>
    </row>
    <row r="127" spans="2:4" s="1" customFormat="1" ht="10">
      <c r="B127" s="11"/>
      <c r="C127" s="31"/>
      <c r="D127" s="4"/>
    </row>
    <row r="128" spans="2:4" s="1" customFormat="1" ht="10">
      <c r="B128" s="11"/>
      <c r="C128" s="31"/>
      <c r="D128" s="4"/>
    </row>
    <row r="129" spans="2:4" s="1" customFormat="1" ht="10">
      <c r="B129" s="11"/>
      <c r="C129" s="31"/>
      <c r="D129" s="4"/>
    </row>
    <row r="130" spans="2:4" s="1" customFormat="1" ht="10">
      <c r="B130" s="11"/>
      <c r="C130" s="31"/>
      <c r="D130" s="4"/>
    </row>
    <row r="131" spans="2:4" s="1" customFormat="1" ht="10">
      <c r="B131" s="11"/>
      <c r="C131" s="31"/>
      <c r="D131" s="4"/>
    </row>
    <row r="132" spans="2:4" s="1" customFormat="1" ht="10">
      <c r="B132" s="11"/>
      <c r="C132" s="31"/>
      <c r="D132" s="4"/>
    </row>
    <row r="133" spans="2:4" s="1" customFormat="1" ht="10">
      <c r="B133" s="11"/>
      <c r="C133" s="31"/>
      <c r="D133" s="4"/>
    </row>
    <row r="134" spans="2:4" s="1" customFormat="1" ht="10">
      <c r="B134" s="11"/>
      <c r="C134" s="31"/>
      <c r="D134" s="4"/>
    </row>
    <row r="135" spans="2:4" s="1" customFormat="1" ht="10">
      <c r="B135" s="11"/>
      <c r="C135" s="31"/>
      <c r="D135" s="4"/>
    </row>
    <row r="136" spans="2:4" s="1" customFormat="1" ht="10">
      <c r="B136" s="11"/>
      <c r="C136" s="31"/>
      <c r="D136" s="4"/>
    </row>
    <row r="137" spans="2:4" s="1" customFormat="1" ht="10">
      <c r="B137" s="11"/>
      <c r="C137" s="31"/>
      <c r="D137" s="4"/>
    </row>
    <row r="138" spans="2:4" s="1" customFormat="1" ht="10">
      <c r="B138" s="11"/>
      <c r="C138" s="31"/>
      <c r="D138" s="4"/>
    </row>
  </sheetData>
  <phoneticPr fontId="0" type="noConversion"/>
  <pageMargins left="0.78740157480314965" right="0.78740157480314965" top="0.59055118110236227" bottom="0.59055118110236227" header="0" footer="0"/>
  <pageSetup paperSize="9" orientation="portrait" horizontalDpi="360" verticalDpi="36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32"/>
  <sheetViews>
    <sheetView topLeftCell="A13" workbookViewId="0">
      <selection activeCell="B9" sqref="B9"/>
    </sheetView>
  </sheetViews>
  <sheetFormatPr defaultRowHeight="12.5"/>
  <cols>
    <col min="1" max="1" width="17.26953125" customWidth="1"/>
    <col min="2" max="2" width="21.26953125" customWidth="1"/>
    <col min="3" max="3" width="17.7265625" customWidth="1"/>
    <col min="4" max="4" width="2.26953125" customWidth="1"/>
    <col min="5" max="5" width="12.26953125" customWidth="1"/>
    <col min="6" max="6" width="14.7265625" customWidth="1"/>
  </cols>
  <sheetData>
    <row r="2" spans="1:6">
      <c r="A2" t="s">
        <v>17</v>
      </c>
      <c r="F2" s="20" t="s">
        <v>18</v>
      </c>
    </row>
    <row r="3" spans="1:6">
      <c r="A3" t="s">
        <v>19</v>
      </c>
      <c r="F3" s="20" t="s">
        <v>20</v>
      </c>
    </row>
    <row r="5" spans="1:6">
      <c r="A5" t="str">
        <f>Rekapitulace!$A$1</f>
        <v>Ing.Michaela Pelikánová</v>
      </c>
    </row>
    <row r="8" spans="1:6" ht="126" customHeight="1"/>
    <row r="9" spans="1:6" ht="22.5" customHeight="1">
      <c r="B9" s="21" t="s">
        <v>342</v>
      </c>
    </row>
    <row r="10" spans="1:6" ht="36.75" customHeight="1">
      <c r="B10" t="s">
        <v>21</v>
      </c>
      <c r="C10" s="22" t="str">
        <f>'Položkový rozpočet'!$D$1</f>
        <v xml:space="preserve">623 - Horní Slavkov-hospodaření s dešťovou vodou                    </v>
      </c>
    </row>
    <row r="11" spans="1:6" ht="26.25" customHeight="1">
      <c r="B11" t="s">
        <v>22</v>
      </c>
      <c r="C11" s="22" t="str">
        <f>'Položkový rozpočet'!$D$2</f>
        <v xml:space="preserve">6230030 - D3 SO 714 a 825-Hasiči+Technické služby                    </v>
      </c>
    </row>
    <row r="12" spans="1:6" ht="24.75" customHeight="1">
      <c r="B12" t="s">
        <v>23</v>
      </c>
      <c r="C12" t="s">
        <v>327</v>
      </c>
    </row>
    <row r="13" spans="1:6" ht="24.75" customHeight="1">
      <c r="C13" s="24" t="s">
        <v>328</v>
      </c>
    </row>
    <row r="18" spans="1:6" ht="21.75" customHeight="1">
      <c r="A18" s="23"/>
      <c r="B18" s="28" t="s">
        <v>24</v>
      </c>
      <c r="C18" s="29">
        <f>SUM(C19:C21)</f>
        <v>0</v>
      </c>
      <c r="D18" s="28" t="s">
        <v>25</v>
      </c>
    </row>
    <row r="19" spans="1:6" ht="24.75" customHeight="1">
      <c r="B19" t="s">
        <v>26</v>
      </c>
      <c r="C19" s="26">
        <f>'Položkový rozpočet'!H329</f>
        <v>0</v>
      </c>
      <c r="D19" t="s">
        <v>25</v>
      </c>
    </row>
    <row r="20" spans="1:6" ht="24.75" customHeight="1">
      <c r="C20" s="26"/>
    </row>
    <row r="21" spans="1:6">
      <c r="B21" t="s">
        <v>341</v>
      </c>
      <c r="C21" s="26">
        <f>'Položkový rozpočet'!F330</f>
        <v>0</v>
      </c>
      <c r="D21" t="s">
        <v>25</v>
      </c>
    </row>
    <row r="22" spans="1:6" ht="26.25" customHeight="1">
      <c r="B22" t="s">
        <v>27</v>
      </c>
      <c r="C22" s="27">
        <f>'Položkový rozpočet'!I332</f>
        <v>151.91336000000001</v>
      </c>
      <c r="D22" t="s">
        <v>28</v>
      </c>
    </row>
    <row r="31" spans="1:6">
      <c r="E31" t="s">
        <v>29</v>
      </c>
      <c r="F31" t="s">
        <v>329</v>
      </c>
    </row>
    <row r="32" spans="1:6">
      <c r="E32" t="s">
        <v>30</v>
      </c>
      <c r="F32" s="25">
        <v>43436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60" verticalDpi="36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11</vt:i4>
      </vt:variant>
    </vt:vector>
  </HeadingPairs>
  <TitlesOfParts>
    <vt:vector size="14" baseType="lpstr">
      <vt:lpstr>Položkový rozpočet</vt:lpstr>
      <vt:lpstr>Rekapitulace</vt:lpstr>
      <vt:lpstr>Krycí list</vt:lpstr>
      <vt:lpstr>CenaK</vt:lpstr>
      <vt:lpstr>Datum</vt:lpstr>
      <vt:lpstr>NazevObjektu</vt:lpstr>
      <vt:lpstr>NazevObjektuR</vt:lpstr>
      <vt:lpstr>NazevStavby</vt:lpstr>
      <vt:lpstr>NazevStavbyR</vt:lpstr>
      <vt:lpstr>'Položkový rozpočet'!Názvy_tisku</vt:lpstr>
      <vt:lpstr>PolBegin</vt:lpstr>
      <vt:lpstr>PolBeginR</vt:lpstr>
      <vt:lpstr>StrediskoK</vt:lpstr>
      <vt:lpstr>ZpracovalK</vt:lpstr>
    </vt:vector>
  </TitlesOfParts>
  <Company>EUROSTAV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Hladík</dc:creator>
  <cp:lastModifiedBy>asd</cp:lastModifiedBy>
  <cp:lastPrinted>2004-04-17T21:26:00Z</cp:lastPrinted>
  <dcterms:created xsi:type="dcterms:W3CDTF">1999-10-27T12:59:00Z</dcterms:created>
  <dcterms:modified xsi:type="dcterms:W3CDTF">2018-12-02T15:25:57Z</dcterms:modified>
</cp:coreProperties>
</file>